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robperez\Documents\11C. 19 Indicadores de Desempeño\2022\Reportes\5. Cuarto trimestre\"/>
    </mc:Choice>
  </mc:AlternateContent>
  <xr:revisionPtr revIDLastSave="0" documentId="13_ncr:1_{1DA46991-F97E-46EB-B17B-2C61DA82F454}" xr6:coauthVersionLast="36" xr6:coauthVersionMax="36" xr10:uidLastSave="{00000000-0000-0000-0000-000000000000}"/>
  <bookViews>
    <workbookView xWindow="0" yWindow="0" windowWidth="21570" windowHeight="9615" xr2:uid="{00000000-000D-0000-FFFF-FFFF00000000}"/>
  </bookViews>
  <sheets>
    <sheet name="E023 2022" sheetId="1" r:id="rId1"/>
  </sheets>
  <definedNames>
    <definedName name="_xlnm._FilterDatabase" localSheetId="0" hidden="1">'E023 2022'!#REF!</definedName>
    <definedName name="_xlnm.Print_Area" localSheetId="0">'E023 2022'!$A$1:$S$167</definedName>
    <definedName name="_xlnm.Print_Titles" localSheetId="0">'E023 2022'!$1:$13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3" i="1" l="1"/>
  <c r="E160" i="1"/>
  <c r="D160" i="1"/>
  <c r="H163" i="1"/>
  <c r="H165" i="1"/>
  <c r="D149" i="1"/>
  <c r="H149" i="1" s="1"/>
  <c r="H152" i="1"/>
  <c r="E149" i="1"/>
  <c r="H154" i="1"/>
  <c r="E121" i="1"/>
  <c r="F121" i="1" s="1"/>
  <c r="E143" i="1"/>
  <c r="H143" i="1" s="1"/>
  <c r="D138" i="1"/>
  <c r="H141" i="1"/>
  <c r="D127" i="1"/>
  <c r="E127" i="1"/>
  <c r="H130" i="1"/>
  <c r="H132" i="1"/>
  <c r="D116" i="1"/>
  <c r="H119" i="1"/>
  <c r="D105" i="1"/>
  <c r="H108" i="1"/>
  <c r="E105" i="1"/>
  <c r="H110" i="1"/>
  <c r="D94" i="1"/>
  <c r="H97" i="1"/>
  <c r="E94" i="1"/>
  <c r="H99" i="1"/>
  <c r="D83" i="1"/>
  <c r="E88" i="1"/>
  <c r="E83" i="1" s="1"/>
  <c r="H86" i="1"/>
  <c r="D72" i="1"/>
  <c r="H75" i="1"/>
  <c r="E72" i="1"/>
  <c r="H77" i="1"/>
  <c r="D61" i="1"/>
  <c r="F61" i="1" s="1"/>
  <c r="H64" i="1"/>
  <c r="E61" i="1"/>
  <c r="H66" i="1"/>
  <c r="D50" i="1"/>
  <c r="H53" i="1"/>
  <c r="E50" i="1"/>
  <c r="H55" i="1"/>
  <c r="E39" i="1"/>
  <c r="D39" i="1"/>
  <c r="H42" i="1"/>
  <c r="H44" i="1"/>
  <c r="E28" i="1"/>
  <c r="D28" i="1"/>
  <c r="F28" i="1" s="1"/>
  <c r="H33" i="1"/>
  <c r="H31" i="1"/>
  <c r="E17" i="1"/>
  <c r="D17" i="1"/>
  <c r="H20" i="1"/>
  <c r="H22" i="1"/>
  <c r="F22" i="1"/>
  <c r="F20" i="1"/>
  <c r="F119" i="1"/>
  <c r="F33" i="1"/>
  <c r="F165" i="1"/>
  <c r="F163" i="1"/>
  <c r="F154" i="1"/>
  <c r="F152" i="1"/>
  <c r="F141" i="1"/>
  <c r="F132" i="1"/>
  <c r="F130" i="1"/>
  <c r="F110" i="1"/>
  <c r="F108" i="1"/>
  <c r="F105" i="1"/>
  <c r="F99" i="1"/>
  <c r="F97" i="1"/>
  <c r="F88" i="1"/>
  <c r="F86" i="1"/>
  <c r="F77" i="1"/>
  <c r="F75" i="1"/>
  <c r="F55" i="1"/>
  <c r="F66" i="1"/>
  <c r="F64" i="1"/>
  <c r="F53" i="1"/>
  <c r="F44" i="1"/>
  <c r="F42" i="1"/>
  <c r="F31" i="1"/>
  <c r="H50" i="1" l="1"/>
  <c r="H72" i="1"/>
  <c r="H94" i="1"/>
  <c r="E138" i="1"/>
  <c r="F149" i="1"/>
  <c r="F143" i="1"/>
  <c r="H39" i="1"/>
  <c r="J40" i="1" s="1"/>
  <c r="J150" i="1"/>
  <c r="H160" i="1"/>
  <c r="H88" i="1"/>
  <c r="F160" i="1"/>
  <c r="H105" i="1"/>
  <c r="J106" i="1" s="1"/>
  <c r="F39" i="1"/>
  <c r="H17" i="1"/>
  <c r="J18" i="1" s="1"/>
  <c r="H83" i="1"/>
  <c r="J84" i="1" s="1"/>
  <c r="F83" i="1"/>
  <c r="F17" i="1"/>
  <c r="H61" i="1"/>
  <c r="H121" i="1"/>
  <c r="E116" i="1"/>
  <c r="F127" i="1"/>
  <c r="J51" i="1"/>
  <c r="F138" i="1"/>
  <c r="J161" i="1"/>
  <c r="H127" i="1"/>
  <c r="J128" i="1" s="1"/>
  <c r="F94" i="1"/>
  <c r="J95" i="1"/>
  <c r="F72" i="1"/>
  <c r="J73" i="1"/>
  <c r="J62" i="1"/>
  <c r="F50" i="1"/>
  <c r="H138" i="1"/>
  <c r="J139" i="1" s="1"/>
  <c r="H28" i="1"/>
  <c r="J29" i="1" s="1"/>
  <c r="F116" i="1" l="1"/>
  <c r="H116" i="1"/>
  <c r="J1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JIMENEZ</author>
  </authors>
  <commentList>
    <comment ref="E5" authorId="0" shapeId="0" xr:uid="{00000000-0006-0000-0000-000001000000}">
      <text>
        <r>
          <rPr>
            <b/>
            <sz val="20"/>
            <color indexed="81"/>
            <rFont val="Tahoma"/>
            <family val="2"/>
          </rPr>
          <t>INGRESAR PERÍDO DE REPORTE</t>
        </r>
      </text>
    </comment>
    <comment ref="D9" authorId="0" shapeId="0" xr:uid="{00000000-0006-0000-0000-000002000000}">
      <text>
        <r>
          <rPr>
            <b/>
            <sz val="20"/>
            <color indexed="81"/>
            <rFont val="Tahoma"/>
            <family val="2"/>
          </rPr>
          <t>INGRESAR NOMBRE DE LA ENTIDAD</t>
        </r>
        <r>
          <rPr>
            <sz val="20"/>
            <color indexed="81"/>
            <rFont val="Tahoma"/>
            <family val="2"/>
          </rPr>
          <t xml:space="preserve">
</t>
        </r>
        <r>
          <rPr>
            <sz val="9"/>
            <color indexed="81"/>
            <rFont val="Tahoma"/>
            <family val="2"/>
          </rPr>
          <t xml:space="preserve">
</t>
        </r>
      </text>
    </comment>
    <comment ref="J18" authorId="0" shapeId="0" xr:uid="{00000000-0006-0000-0000-000003000000}">
      <text>
        <r>
          <rPr>
            <b/>
            <sz val="22"/>
            <color indexed="81"/>
            <rFont val="Tahoma"/>
            <family val="2"/>
          </rPr>
          <t xml:space="preserve">
Instrucciones de llenado de las Explicaciones a las variaciones: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 ref="E88" authorId="0" shapeId="0" xr:uid="{00000000-0006-0000-0000-000004000000}">
      <text>
        <r>
          <rPr>
            <b/>
            <sz val="24"/>
            <color indexed="81"/>
            <rFont val="Tahoma"/>
            <family val="2"/>
          </rPr>
          <t>ESTA VARIABLE ES PROGRAMADA Y NO PUEDE CAMBIAR</t>
        </r>
      </text>
    </comment>
    <comment ref="E121" authorId="0" shapeId="0" xr:uid="{00000000-0006-0000-0000-000005000000}">
      <text>
        <r>
          <rPr>
            <b/>
            <sz val="24"/>
            <color indexed="81"/>
            <rFont val="Tahoma"/>
            <family val="2"/>
          </rPr>
          <t>ESTA VARIABLE ES PROGRAMADA Y NO PUEDE CAMBIAR</t>
        </r>
      </text>
    </comment>
  </commentList>
</comments>
</file>

<file path=xl/sharedStrings.xml><?xml version="1.0" encoding="utf-8"?>
<sst xmlns="http://schemas.openxmlformats.org/spreadsheetml/2006/main" count="377" uniqueCount="109">
  <si>
    <t>COMISION COORDINADORA DE INSTITUTOS NACIONALES DE SALUD</t>
  </si>
  <si>
    <t>Y HOSPITALES DE ALTA ESPECIALIDAD</t>
  </si>
  <si>
    <t>MATRIZ DE INDICADORES PARA RESULTADOS (MIR)</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</si>
  <si>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</si>
  <si>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</si>
  <si>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</si>
  <si>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</si>
  <si>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</si>
  <si>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</si>
  <si>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</si>
  <si>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</si>
  <si>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</si>
  <si>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</si>
  <si>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</si>
  <si>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</si>
  <si>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</si>
  <si>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</si>
  <si>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</si>
  <si>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</si>
  <si>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</si>
  <si>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VARIABLE 2</t>
  </si>
  <si>
    <t>AUTORIZÓ</t>
  </si>
  <si>
    <t>NOTA: FAVOR DE ENVIAR ESTE FORMATO EN EXCEL Y ESCANEADO AL MOMENTO DE SU ENTREGA A LA CCINSHAE Y
RUBRICAR CADA UNA DE LAS HOJAS</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</si>
  <si>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</si>
  <si>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</si>
  <si>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</si>
  <si>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ES INDISPENSABLE QUE EN TODOS LOS CASOS QUE CORRESPONDA SE ANOTEN LAS MEDIDAS CORRECTIVAS COMPROMETIDAS POR LA INSTITUCIÓN.</t>
    </r>
  </si>
  <si>
    <t xml:space="preserve">RIESGOS PARA LA POBLACIÓN QUE ATIENDE EL PROGRAMA O LA INSTITUCIÓN ASOCIADOS A LA VARIACIÓN 2/ 4/ </t>
  </si>
  <si>
    <t>PP:   E023</t>
  </si>
  <si>
    <t>"ATENCIÓN A LA SALUD"</t>
  </si>
  <si>
    <t>Porcentaje de egresos hospitalarios por mejoría y curación
FÓRMULA: VARIABLE1 / VARIABLE2 X 100</t>
  </si>
  <si>
    <t xml:space="preserve">Número de egresos hospitalarios por mejoría y curación </t>
  </si>
  <si>
    <t>Porcentaje de sesiones de rehabilitación especializadas realizadas respecto al total realizado
FÓRMULA: VARIABLE1 / VARIABLE2 X 100</t>
  </si>
  <si>
    <t>Número de sesiones de rehabilitación especializadas realizadas</t>
  </si>
  <si>
    <t>Porcentaje de procedimientos diagnósticos de alta especialidad realizados
FÓRMULA: VARIABLE1 / VARIABLE2 X 100</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</si>
  <si>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</si>
  <si>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</si>
  <si>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procedimientos terapéuticos ambulatorios realizados considerados de alta especialidad por la institución </t>
  </si>
  <si>
    <t xml:space="preserve">Número de expedientes clínicos revisados que cumplen con los criterios de la NOM SSA 004 </t>
  </si>
  <si>
    <t>Porcentaje de ocupación hospitalaria
FÓRMULA: VARIABLE1 / VARIABLE2 X 100</t>
  </si>
  <si>
    <t xml:space="preserve">Número de días paciente durante el período
</t>
  </si>
  <si>
    <t xml:space="preserve">Promedio de días estancia 
FÓRMULA: VARIABLE1 / VARIABLE2 </t>
  </si>
  <si>
    <t xml:space="preserve">Número de días estancia
</t>
  </si>
  <si>
    <t xml:space="preserve">Total de egresos hospitalarios
</t>
  </si>
  <si>
    <t>Proporción de consultas de primera vez respecto a preconsultas
FÓRMULA: VARIABLE1 / VARIABLE2 X 100</t>
  </si>
  <si>
    <t xml:space="preserve">Número de consultas de primera vez otorgadas en el periodo </t>
  </si>
  <si>
    <t>Porcentaje de auditorías clínicas realizadas
FÓRMULA: VARIABLE1 / VARIABLE2 X 100</t>
  </si>
  <si>
    <t xml:space="preserve">Número de auditorías clínicas realizadas </t>
  </si>
  <si>
    <t>Total de egresos hospitalarios x 100</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</si>
  <si>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</si>
  <si>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</si>
  <si>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x 100
</t>
  </si>
  <si>
    <t>Total de sesiones de rehabilitación realizadas x 100</t>
  </si>
  <si>
    <t>Total de procedimientos diagnósticos ambulatorios realizados x 100</t>
  </si>
  <si>
    <t>Total de procedimientos terapéuticos ambulatorios realizados x 100</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</si>
  <si>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</si>
  <si>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</si>
  <si>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 xml:space="preserve">Total de usuarios en atención hospitalaria encuestados x 100
</t>
  </si>
  <si>
    <t>Total de expedientes revisados por el Comité del expediente clínico institucional x 100</t>
  </si>
  <si>
    <t>Número de auditorías clínicas programadas x 100</t>
  </si>
  <si>
    <t>Número de preconsultas otorgadas en el periodo x 100</t>
  </si>
  <si>
    <t>Número de días cama durante el período x 100</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</si>
  <si>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</si>
  <si>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</si>
  <si>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</si>
  <si>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Porcentaje de expedientes clínicos revisados aprobados conforme a la NOM SSA 004
FÓRMULA: VARIABLE1 / VARIABLE2 X 100</t>
  </si>
  <si>
    <t>Porcentaje de pacientes referidos por instituciones públicas de salud a los que se les apertura expediente clínico institucional
FÓRMULA: VARIABLE1 / VARIABLE2 X 100</t>
  </si>
  <si>
    <t xml:space="preserve">Número de pacientes que han sido referidos por instituciones públicas de salud a los cuales se les apertura expediente clínico institucional en el periodo de evaluación </t>
  </si>
  <si>
    <t xml:space="preserve">Total de pacientes a los cuales se les apertura expediente clínico en el periodo de evaluación 
x 100
</t>
  </si>
  <si>
    <t xml:space="preserve">DEBIDO A:    1/ 4/ </t>
  </si>
  <si>
    <t>ELABORÓ Y VALIDÓ</t>
  </si>
  <si>
    <t>REVISÓ Y RECIBIÓ DE CONFORMIDAD</t>
  </si>
  <si>
    <t>TITULARA DEL ÁREA SUSTANTIVA (NOMBRE Y FIRMA)</t>
  </si>
  <si>
    <t xml:space="preserve">TITULAR DE ÁREA PLANEACÓN O EQUIVALENTE(NOMBRE Y FIRMA)
</t>
  </si>
  <si>
    <t>DIRECTOR GENERAL O EQUIVALENTE (NOMBE Y FIRMA)</t>
  </si>
  <si>
    <t>Número de consultas programadas (preconsulta, primera vez, subsecuente, urgencias o admisión continua) x 100</t>
  </si>
  <si>
    <t xml:space="preserve">Número de consultas realizadas (preconsulta, primera vez, subsecuente, urgencias o admisión continua) </t>
  </si>
  <si>
    <t>Eficacia en el otorgamiento de consulta programada (preconsulta, primera vez, subsecuente, urgencias o admisión continua) 
FÓRMULA: VARIABLE1 / VARIABLE2 X 100</t>
  </si>
  <si>
    <t xml:space="preserve">        EVALUACIÓN DE CUMPLIMIENTO DE METAS PERÍODO ENER0 - DICIEMBRE 2022</t>
  </si>
  <si>
    <t>NDF</t>
  </si>
  <si>
    <t>Instituto Nacional de Rehabilitación Luis Guillermo Ibarra Ibarra</t>
  </si>
  <si>
    <t xml:space="preserve">VARIACIONES DEDIDO A (MAXIMO 5 RENGLONES): Dos fenómenos afectan a las variables: en la variable 1, el comportamiento obedece a la mayor referencia por parte de otras instituciones al INRLGII, derivado de la conversión que sufrieron algunos hospitales para atender pacientes con COVID-19, lo que aumenta la apertura de expedientes clínicos de pacientes referidos. En cuanto a la variable 2, se ha mostrado una recuperación en la población de pacientes posterior a la pandemica causada por el VIRUS SARS-COV2-COVID-19.
</t>
  </si>
  <si>
    <t xml:space="preserve">
CONSECUENCIAS INSTITUCIONALES O DAÑO A LA POBLACIÓN: Derivado de los resultados obtenidos en el presente indicador, no existe riesgo para la población.</t>
  </si>
  <si>
    <t>(MÁXIMO 5 RENGLONES): Se ha logrado recuperar el número de pacientes a los que se apertura expediente posterior a la vacunación que ha logrado mitigar la pandemia COVID -19, por lo que la acción llevada a cabo es, revisar constantemente el comportamiento del indicador para en su caso actualizar la meta 2023</t>
  </si>
  <si>
    <t xml:space="preserve">VARIACIONES DEDIDO A (MAXIMO 5 RENGLONES): Se lograron las metas de acuerdo a lo programado. Es importante mencionar que el Instituto Nacional de Rehabilitación, Luis Guillermo Ibarra Ibarra continuo dando servicios a los pacientes de Ortopedia y Trauma referidos de Hospitales que fueron reconvertidos en unidades de atención COVID 19 
</t>
  </si>
  <si>
    <t xml:space="preserve">
CONSECUENCIAS INSTITUCIONALES O DAÑO A LA POBLACIÓN (MÁXIMO 5 RENGLONES) Derivado de los resultados obtenidos en el presente indicador, no existe riesgo para la población.</t>
  </si>
  <si>
    <t>(MÁXIMO 5 RENGLONES) Se lograron las metas de acuerdo a lo programado</t>
  </si>
  <si>
    <t xml:space="preserve">VARIACIONES DEDIDO A (MAXIMO 5 RENGLONES): Se lograron las metas de acuerdo a lo programado. Es importante mencionar que algunos usuarios que fueron atendidos en el Instituto respondieron que la atención que recibieron no fue satisfactoria, fundamentalmente debido a los tiempos de espera; esto se debe a la reapertura paulatina de los servicios y a que las agendas se encuentran muy saturadas. 
</t>
  </si>
  <si>
    <t>(MÁXIMO 5 RENGLONES) Realizar un análisis para proponer soluciones que permitan disminuir los tiempos de espera.</t>
  </si>
  <si>
    <t xml:space="preserve">VARIACIONES DEDIDO A (MAXIMO 5 RENGLONES): que algunas terapias como las del servicio de Foniatría y Patología  incrementaron el nivel de productividad derivado de factores como el hecho de la apertura de las escuelas de nivel básico, con lo que se incrementó la atención de más niños en virtud de que muchos referidos por los servicioes médicos de los centros educativos. 
</t>
  </si>
  <si>
    <t>(MÁXIMO 5 RENGLONES). Se lograron las metas de acuerdo a lo programado</t>
  </si>
  <si>
    <t>VARIACIONES DEBIDO A (MÁXIMO 5 RENGLONES): No obstante que el indicador se encuentra en color verde, la variación en las variables uno y dos, obedece a que algunos pacientes requieren como parte de su tratamiento integral la realización de diversos procedimientos diagnósticos de alta especialidad, entre las que destacan los ultrasonidos, potenciales provocados, potenciales evocados y desintometrias, estos servicios han propiciado un cumplido mayor al 115 por ciento de la meta anual programada.</t>
  </si>
  <si>
    <t>(MÁXIMO 5 RENGLONES) Revisar constantemente el comportamiento del indicador para establecer futuras estimaciones</t>
  </si>
  <si>
    <t>VARIACIONES DEBIDO A (MÁXIMO 5 RENGLONES): Se lograron las metas de acuerdo a lo programado.  Es importante mencionar que el paciente, como parte de su tratamiento integral, se le realizan diversos procedimientos terapéuticos ambulatorios de alta especialidad.</t>
  </si>
  <si>
    <t xml:space="preserve">VARIACIONES DEDIDO A (MAXIMO 5 RENGLONES): que el Instituto Nacional de Rehabilitación, Luis Guillermo Ibarra Ibarra continuó dando servicios a los pacientes de Ortopedia y Trauma referidos de Hospitales que fueron reconvertidos en unidades de atención COVID 19 
</t>
  </si>
  <si>
    <t xml:space="preserve">VARIACIONES DEBIDO A (MÁXIMO 5 RENGLONES): No obstante que el indicador se encuentra en color verde, la variación en la variable dos, obedece a que el universo de personas a encuestar fue mayor, esto se encuentra en relación directamente proporcional al crecimiento de la variable de egresos hospitalarios correspondiente al indicador 2. Así mismo, al ser debidamente atendidos, aún en situaciones de contingencia, los pacientes manifiestan sentirse satisfechos en mayor medida provocando el aumento que se refleja en la variable uno.
</t>
  </si>
  <si>
    <t>VARIACIONES DEDIDO A (MAXIMO 5 RENGLONES): Se lograron las metas de acuerdo a lo programado. Se destaca que se ha logrado que los expedientes cumplan con los criterios establecidos por la NOM-SSA-004 dentro del Instituto.</t>
  </si>
  <si>
    <t xml:space="preserve">
CONSECUENCIAS INSTITUCIONALES O DAÑO A LA POBLACIÓN (MÁXIMO 5 RENGLONES): Derivado de los resultado sobtenidos en el indicador, no existe riesgo para la población</t>
  </si>
  <si>
    <t>(MÁXIMO 5 RENGLONES): Se lograron las metas de acuerdo a lo programado</t>
  </si>
  <si>
    <t>VARIACIONES DEDIDO A (MAXIMO 5 RENGLONES): Se lograron las metas de acuerdo a lo programado. Se destaca que se llevó a cabo la auditoría conforme a lo programado</t>
  </si>
  <si>
    <t xml:space="preserve">VARIACIONES DEBIDO A (MÁXIMO 5 RENGLONES): Se lograron las metas de acuerdo a lo programado. Durante el periodo de reporte se han incrementado las cirugías de mano y microcirugía, así como las de maxilofacial, lo que ha provocadó una satisfacción de los pacientes por la atención recibida.
</t>
  </si>
  <si>
    <t xml:space="preserve">VARIACIONES DEBIDO A (MÁXIMO 5 RENGLONES): No obstante que el indicador se encuentra en color verde, la variación presentada en la variable 2  obedece a que el Instituto continuo dando servicios a los pacientes de Ortopedia y Trauma referidos de Hospitales que fueron reconvertidos en unidades de atención COVID 19 
</t>
  </si>
  <si>
    <t xml:space="preserve">
CONSECUENCIAS INSTITUCIONALES O DAÑO A LA POBLACIÓN (MÁXIMO 5 RENGLONES): Derivado de los resultados obtenidos en el indicador, no existe riesgo para la población </t>
  </si>
  <si>
    <t xml:space="preserve">VARIACIONES DEBIDO A (MÁXIMO 5 RENGLONES):  La variación en las variables uno y dos, obedece a que el Instituto Nacional de Rehabilitación Luis Guillermo Ibarra Ibarra ha implementado estrategias para la reducción de los tiempos de espera para el otorgamiento de consultas, lo que tambien provoca un aumento en las consultas otorgadas por el INRLGII. Aunado a lo anterior, el INRLGII continua dando asistencia médica a los pacientes de ortopedia provenientes de Hospitales que fueron reconvertidos en unidades de atención COVID-19, por otra parte </t>
  </si>
  <si>
    <t>(MÁXIMO 5 RENGLONES) Verificar que el material utilizado sea el más adecuado para evitar episodios de infección nosocomial</t>
  </si>
  <si>
    <t>Dr. Álvaro Lomelí rivas              Dr. Juan Antonio Madinaveitia Villanueva</t>
  </si>
  <si>
    <t>José Francisco Cruz Ángeles Encargado de Despacho de la Subdirección de Planeación</t>
  </si>
  <si>
    <t>Dr. Carlos Javier Pineda Villaseñor</t>
  </si>
  <si>
    <t xml:space="preserve">VARIACIONES DEBIDO A (MÁXIMO 5 RENGLONES):  que se presentó un mayor número de infecciones asociadas a sonda vesical, misma que se asociaron al uso de una bolsa colectora de material muy duro y que no contaba con valvula antireflujo. Es importante mencionar que el número de infecciones por sonda fueron 19. Así mismo las infecciones por SARS-CoV-2 derivadas de contagios intrahospitalarios en pacientes fueron 10 durante todo el año y por complicaciones asociadas a la atención medica por ausentismo del personal de salud, por SARS-CoV-2 fueron 14, esto ultimo unicamente se presento durante el primer trimestre del 2022.  Por lo que 106 casos se debieron a otras causas.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</si>
</sst>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sz val="14"/>
      <name val="Arial"/>
      <family val="2"/>
    </font>
    <font>
      <b/>
      <sz val="11"/>
      <name val="Arial"/>
      <family val="2"/>
    </font>
    <font>
      <b/>
      <sz val="18"/>
      <name val="Arial"/>
      <family val="2"/>
    </font>
    <font>
      <b/>
      <sz val="16"/>
      <name val="Arial"/>
      <family val="2"/>
    </font>
    <font>
      <b/>
      <sz val="10"/>
      <name val="Arial"/>
      <family val="2"/>
    </font>
    <font>
      <sz val="10"/>
      <name val="Arial"/>
      <family val="2"/>
    </font>
    <font>
      <b/>
      <sz val="22"/>
      <color theme="1"/>
      <name val="Calibri"/>
      <family val="2"/>
      <scheme val="minor"/>
    </font>
    <font>
      <b/>
      <sz val="24"/>
      <color theme="1"/>
      <name val="Calibri"/>
      <family val="2"/>
      <scheme val="minor"/>
    </font>
    <font>
      <sz val="16"/>
      <name val="Arial"/>
      <family val="2"/>
    </font>
    <font>
      <b/>
      <i/>
      <sz val="18"/>
      <name val="Arial"/>
      <family val="2"/>
    </font>
    <font>
      <sz val="24"/>
      <color theme="1"/>
      <name val="Calibri"/>
      <family val="2"/>
      <scheme val="minor"/>
    </font>
    <font>
      <b/>
      <sz val="26"/>
      <color theme="1"/>
      <name val="Calibri"/>
      <family val="2"/>
      <scheme val="minor"/>
    </font>
    <font>
      <b/>
      <sz val="22"/>
      <name val="Arial"/>
      <family val="2"/>
    </font>
    <font>
      <sz val="22"/>
      <color theme="1"/>
      <name val="Calibri"/>
      <family val="2"/>
      <scheme val="minor"/>
    </font>
    <font>
      <b/>
      <sz val="26"/>
      <name val="Arial"/>
      <family val="2"/>
    </font>
    <font>
      <b/>
      <i/>
      <sz val="26"/>
      <color theme="1"/>
      <name val="Calibri"/>
      <family val="2"/>
      <scheme val="minor"/>
    </font>
    <font>
      <b/>
      <sz val="26"/>
      <color theme="1"/>
      <name val="Arial"/>
      <family val="2"/>
    </font>
    <font>
      <sz val="36"/>
      <color theme="1"/>
      <name val="Calibri"/>
      <family val="2"/>
      <scheme val="minor"/>
    </font>
    <font>
      <sz val="48"/>
      <color theme="1"/>
      <name val="Calibri"/>
      <family val="2"/>
      <scheme val="minor"/>
    </font>
    <font>
      <b/>
      <sz val="28"/>
      <name val="Arial"/>
      <family val="2"/>
    </font>
    <font>
      <sz val="18"/>
      <name val="Arial"/>
      <family val="2"/>
    </font>
    <font>
      <sz val="18"/>
      <color theme="1"/>
      <name val="Calibri"/>
      <family val="2"/>
      <scheme val="minor"/>
    </font>
    <font>
      <b/>
      <sz val="24"/>
      <color indexed="81"/>
      <name val="Tahoma"/>
      <family val="2"/>
    </font>
    <font>
      <sz val="9"/>
      <color indexed="81"/>
      <name val="Tahoma"/>
      <family val="2"/>
    </font>
    <font>
      <b/>
      <sz val="20"/>
      <color indexed="81"/>
      <name val="Tahoma"/>
      <family val="2"/>
    </font>
    <font>
      <b/>
      <u/>
      <sz val="22"/>
      <name val="Arial"/>
      <family val="2"/>
    </font>
    <font>
      <sz val="20"/>
      <color indexed="81"/>
      <name val="Tahoma"/>
      <family val="2"/>
    </font>
    <font>
      <b/>
      <sz val="22"/>
      <color indexed="81"/>
      <name val="Tahoma"/>
      <family val="2"/>
    </font>
    <font>
      <b/>
      <sz val="36"/>
      <color theme="0"/>
      <name val="Arial"/>
      <family val="2"/>
    </font>
    <font>
      <b/>
      <sz val="36"/>
      <color theme="0"/>
      <name val="Calibri"/>
      <family val="2"/>
      <scheme val="minor"/>
    </font>
    <font>
      <b/>
      <sz val="26"/>
      <color theme="0"/>
      <name val="Arial"/>
      <family val="2"/>
    </font>
    <font>
      <b/>
      <sz val="26"/>
      <color theme="0"/>
      <name val="Calibri"/>
      <family val="2"/>
      <scheme val="minor"/>
    </font>
    <font>
      <b/>
      <sz val="3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C000"/>
        <bgColor indexed="64"/>
      </patternFill>
    </fill>
  </fills>
  <borders count="3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62">
    <xf numFmtId="0" fontId="0" fillId="0" borderId="0" xfId="0"/>
    <xf numFmtId="0" fontId="1" fillId="2" borderId="0" xfId="0" applyFont="1" applyFill="1"/>
    <xf numFmtId="0" fontId="2" fillId="2" borderId="0" xfId="0" applyFont="1" applyFill="1"/>
    <xf numFmtId="0" fontId="0" fillId="2" borderId="0" xfId="0" applyFill="1"/>
    <xf numFmtId="0" fontId="4" fillId="2" borderId="0" xfId="0" applyFont="1" applyFill="1"/>
    <xf numFmtId="0" fontId="5" fillId="2" borderId="0" xfId="0" applyFont="1" applyFill="1"/>
    <xf numFmtId="0" fontId="1" fillId="2" borderId="1" xfId="0" applyFont="1" applyFill="1" applyBorder="1" applyAlignment="1" applyProtection="1">
      <alignment horizontal="left"/>
      <protection locked="0"/>
    </xf>
    <xf numFmtId="0" fontId="5" fillId="2" borderId="2" xfId="0" applyFont="1" applyFill="1" applyBorder="1"/>
    <xf numFmtId="0" fontId="6" fillId="2" borderId="0" xfId="1" applyFill="1"/>
    <xf numFmtId="0" fontId="1" fillId="2" borderId="0" xfId="1" applyFont="1" applyFill="1"/>
    <xf numFmtId="0" fontId="1" fillId="0" borderId="12" xfId="0" applyFont="1" applyBorder="1" applyAlignment="1">
      <alignment vertical="center"/>
    </xf>
    <xf numFmtId="0" fontId="1" fillId="0" borderId="14" xfId="0" applyFont="1" applyBorder="1" applyAlignment="1">
      <alignment vertical="center"/>
    </xf>
    <xf numFmtId="0" fontId="8" fillId="0" borderId="0" xfId="0" applyFont="1"/>
    <xf numFmtId="0" fontId="9" fillId="0" borderId="0" xfId="1" applyFont="1" applyAlignment="1">
      <alignment horizontal="center" vertical="center"/>
    </xf>
    <xf numFmtId="0" fontId="15" fillId="0" borderId="7" xfId="0" applyFont="1" applyBorder="1" applyAlignment="1">
      <alignment horizontal="left" vertical="center" wrapText="1"/>
    </xf>
    <xf numFmtId="3" fontId="16" fillId="0" borderId="7" xfId="0" applyNumberFormat="1" applyFont="1" applyBorder="1" applyAlignment="1" applyProtection="1">
      <alignment horizontal="center" vertical="center" wrapText="1"/>
      <protection locked="0"/>
    </xf>
    <xf numFmtId="164" fontId="12" fillId="0" borderId="7" xfId="0" applyNumberFormat="1" applyFont="1" applyBorder="1" applyAlignment="1">
      <alignment horizontal="center" vertical="center" wrapText="1"/>
    </xf>
    <xf numFmtId="49" fontId="7" fillId="0" borderId="7"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0" fontId="20" fillId="0" borderId="9" xfId="0" applyFont="1" applyBorder="1" applyAlignment="1">
      <alignment horizontal="center" vertical="center"/>
    </xf>
    <xf numFmtId="0" fontId="21" fillId="2" borderId="0" xfId="1" applyFont="1" applyFill="1"/>
    <xf numFmtId="0" fontId="3" fillId="2" borderId="0" xfId="1" applyFont="1" applyFill="1"/>
    <xf numFmtId="0" fontId="3" fillId="2" borderId="0" xfId="0" applyFont="1" applyFill="1"/>
    <xf numFmtId="0" fontId="22" fillId="2" borderId="0" xfId="0" applyFont="1" applyFill="1"/>
    <xf numFmtId="0" fontId="22" fillId="0" borderId="0" xfId="0" applyFont="1"/>
    <xf numFmtId="0" fontId="0" fillId="5" borderId="0" xfId="0" applyFill="1"/>
    <xf numFmtId="0" fontId="26" fillId="2" borderId="0" xfId="0" applyFont="1" applyFill="1" applyProtection="1">
      <protection locked="0"/>
    </xf>
    <xf numFmtId="0" fontId="13" fillId="2" borderId="0" xfId="0" applyFont="1" applyFill="1"/>
    <xf numFmtId="0" fontId="32" fillId="6" borderId="6" xfId="0" applyFont="1" applyFill="1" applyBorder="1" applyAlignment="1">
      <alignment horizontal="center"/>
    </xf>
    <xf numFmtId="49" fontId="32" fillId="6" borderId="6" xfId="0" applyNumberFormat="1" applyFont="1" applyFill="1" applyBorder="1" applyAlignment="1">
      <alignment horizontal="center" vertical="center"/>
    </xf>
    <xf numFmtId="0" fontId="3" fillId="0" borderId="0" xfId="0" applyFont="1" applyAlignment="1">
      <alignment horizontal="left" vertical="center" wrapText="1"/>
    </xf>
    <xf numFmtId="0" fontId="0" fillId="2" borderId="35" xfId="0" applyFill="1" applyBorder="1"/>
    <xf numFmtId="0" fontId="0" fillId="2" borderId="23" xfId="0" applyFill="1" applyBorder="1"/>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0" fillId="4" borderId="36" xfId="0" applyFill="1" applyBorder="1"/>
    <xf numFmtId="0" fontId="0" fillId="4" borderId="37" xfId="0" applyFill="1" applyBorder="1"/>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32" fillId="6" borderId="20" xfId="0" applyFont="1" applyFill="1" applyBorder="1" applyAlignment="1">
      <alignment horizontal="center"/>
    </xf>
    <xf numFmtId="0" fontId="30" fillId="6" borderId="18"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21" xfId="0" applyFont="1" applyFill="1" applyBorder="1" applyAlignment="1">
      <alignment horizontal="center" vertical="center"/>
    </xf>
    <xf numFmtId="0" fontId="30" fillId="6" borderId="9" xfId="0" applyFont="1" applyFill="1" applyBorder="1" applyAlignment="1">
      <alignment horizontal="center" vertical="center"/>
    </xf>
    <xf numFmtId="0" fontId="30" fillId="6" borderId="0" xfId="0" applyFont="1" applyFill="1" applyAlignment="1">
      <alignment horizontal="center" vertical="center"/>
    </xf>
    <xf numFmtId="0" fontId="30" fillId="6" borderId="23" xfId="0" applyFont="1" applyFill="1" applyBorder="1" applyAlignment="1">
      <alignment horizontal="center" vertical="center"/>
    </xf>
    <xf numFmtId="0" fontId="30" fillId="6" borderId="12"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25" xfId="0"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2" xfId="0" applyFont="1" applyFill="1" applyBorder="1" applyAlignment="1">
      <alignment horizontal="center" vertical="center"/>
    </xf>
    <xf numFmtId="0" fontId="12" fillId="2" borderId="0" xfId="0" applyFont="1" applyFill="1" applyAlignment="1">
      <alignment horizontal="center" vertical="center"/>
    </xf>
    <xf numFmtId="49" fontId="7" fillId="0" borderId="32" xfId="0" applyNumberFormat="1" applyFont="1" applyBorder="1" applyAlignment="1" applyProtection="1">
      <alignment horizontal="left" vertical="center" wrapText="1"/>
      <protection locked="0"/>
    </xf>
    <xf numFmtId="49" fontId="7" fillId="0" borderId="33" xfId="0" applyNumberFormat="1" applyFont="1" applyBorder="1" applyAlignment="1" applyProtection="1">
      <alignment horizontal="left" vertical="center" wrapText="1"/>
      <protection locked="0"/>
    </xf>
    <xf numFmtId="49" fontId="7" fillId="0" borderId="34" xfId="0" applyNumberFormat="1" applyFont="1" applyBorder="1" applyAlignment="1" applyProtection="1">
      <alignment horizontal="left" vertical="center" wrapText="1"/>
      <protection locked="0"/>
    </xf>
    <xf numFmtId="0" fontId="9" fillId="10" borderId="3" xfId="1" applyFont="1" applyFill="1" applyBorder="1" applyAlignment="1">
      <alignment horizontal="center" vertical="center"/>
    </xf>
    <xf numFmtId="0" fontId="9" fillId="10" borderId="11" xfId="1" applyFont="1" applyFill="1" applyBorder="1" applyAlignment="1">
      <alignment horizontal="center" vertical="center"/>
    </xf>
    <xf numFmtId="0" fontId="17" fillId="10" borderId="6" xfId="0" applyFont="1" applyFill="1" applyBorder="1" applyAlignment="1">
      <alignment horizontal="left" vertical="center" wrapText="1"/>
    </xf>
    <xf numFmtId="3" fontId="12" fillId="10" borderId="6" xfId="0" applyNumberFormat="1" applyFont="1" applyFill="1" applyBorder="1" applyAlignment="1" applyProtection="1">
      <alignment horizontal="center" vertical="center" wrapText="1"/>
      <protection locked="0"/>
    </xf>
    <xf numFmtId="3" fontId="12" fillId="10" borderId="3" xfId="0" applyNumberFormat="1" applyFont="1" applyFill="1" applyBorder="1" applyAlignment="1" applyProtection="1">
      <alignment horizontal="center" vertical="center" wrapText="1"/>
      <protection locked="0"/>
    </xf>
    <xf numFmtId="3" fontId="12" fillId="10" borderId="11" xfId="0" applyNumberFormat="1" applyFont="1" applyFill="1" applyBorder="1" applyAlignment="1" applyProtection="1">
      <alignment horizontal="center" vertical="center" wrapText="1"/>
      <protection locked="0"/>
    </xf>
    <xf numFmtId="164" fontId="12" fillId="0" borderId="6" xfId="0" applyNumberFormat="1" applyFont="1" applyBorder="1" applyAlignment="1">
      <alignment horizontal="center" vertical="center" wrapText="1"/>
    </xf>
    <xf numFmtId="0" fontId="32" fillId="6" borderId="6" xfId="0" applyFont="1" applyFill="1" applyBorder="1" applyAlignment="1">
      <alignment horizontal="center"/>
    </xf>
    <xf numFmtId="49" fontId="32" fillId="6" borderId="6" xfId="0" applyNumberFormat="1" applyFont="1" applyFill="1" applyBorder="1" applyAlignment="1">
      <alignment horizontal="center" vertical="center"/>
    </xf>
    <xf numFmtId="49" fontId="32" fillId="8" borderId="15" xfId="0" applyNumberFormat="1" applyFont="1" applyFill="1" applyBorder="1" applyAlignment="1">
      <alignment horizontal="left" vertical="top" wrapText="1"/>
    </xf>
    <xf numFmtId="49" fontId="32" fillId="8" borderId="16" xfId="0" applyNumberFormat="1" applyFont="1" applyFill="1" applyBorder="1" applyAlignment="1">
      <alignment horizontal="left" vertical="top" wrapText="1"/>
    </xf>
    <xf numFmtId="49" fontId="32" fillId="8" borderId="27" xfId="0" applyNumberFormat="1" applyFont="1" applyFill="1" applyBorder="1" applyAlignment="1">
      <alignment horizontal="left" vertical="top" wrapText="1"/>
    </xf>
    <xf numFmtId="0" fontId="8" fillId="7" borderId="15" xfId="0" applyFont="1" applyFill="1" applyBorder="1" applyAlignment="1" applyProtection="1">
      <alignment horizontal="left" vertical="center" wrapText="1"/>
      <protection locked="0"/>
    </xf>
    <xf numFmtId="0" fontId="8" fillId="7" borderId="16" xfId="0" applyFont="1" applyFill="1" applyBorder="1" applyAlignment="1" applyProtection="1">
      <alignment horizontal="left" vertical="center" wrapText="1"/>
      <protection locked="0"/>
    </xf>
    <xf numFmtId="0" fontId="8" fillId="7" borderId="27" xfId="0" applyFont="1" applyFill="1" applyBorder="1" applyAlignment="1" applyProtection="1">
      <alignment horizontal="left" vertical="center" wrapText="1"/>
      <protection locked="0"/>
    </xf>
    <xf numFmtId="0" fontId="9" fillId="0" borderId="6" xfId="1" applyFont="1" applyBorder="1" applyAlignment="1">
      <alignment horizontal="center" vertical="center"/>
    </xf>
    <xf numFmtId="0" fontId="17" fillId="0" borderId="6" xfId="0" applyFont="1" applyBorder="1" applyAlignment="1">
      <alignment horizontal="left" vertical="center" wrapText="1"/>
    </xf>
    <xf numFmtId="0" fontId="12" fillId="2" borderId="0" xfId="0" applyFont="1" applyFill="1" applyAlignment="1" applyProtection="1">
      <alignment horizontal="center" vertical="center"/>
      <protection locked="0"/>
    </xf>
    <xf numFmtId="0" fontId="33" fillId="4" borderId="1" xfId="0" applyFont="1" applyFill="1" applyBorder="1" applyAlignment="1">
      <alignment horizontal="center" vertical="center" wrapText="1"/>
    </xf>
    <xf numFmtId="0" fontId="33" fillId="4" borderId="1" xfId="0" applyFont="1" applyFill="1" applyBorder="1" applyAlignment="1">
      <alignment horizontal="center" vertical="center"/>
    </xf>
    <xf numFmtId="164" fontId="12" fillId="0" borderId="3"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3" xfId="0" applyNumberFormat="1" applyFont="1" applyBorder="1" applyAlignment="1">
      <alignment horizontal="center" vertical="center" wrapText="1"/>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1" fillId="6" borderId="17" xfId="0" applyFont="1" applyFill="1" applyBorder="1" applyAlignment="1">
      <alignment horizontal="center" wrapText="1"/>
    </xf>
    <xf numFmtId="0" fontId="31" fillId="6" borderId="22" xfId="0" applyFont="1" applyFill="1" applyBorder="1" applyAlignment="1">
      <alignment horizontal="center"/>
    </xf>
    <xf numFmtId="0" fontId="31" fillId="6" borderId="24" xfId="0" applyFont="1" applyFill="1" applyBorder="1" applyAlignment="1">
      <alignment horizontal="center"/>
    </xf>
    <xf numFmtId="0" fontId="3" fillId="7" borderId="0" xfId="0" applyFont="1" applyFill="1" applyAlignment="1">
      <alignment horizontal="left" vertical="center" wrapText="1"/>
    </xf>
    <xf numFmtId="0" fontId="12" fillId="2" borderId="0" xfId="0" applyFont="1" applyFill="1" applyAlignment="1">
      <alignment horizontal="center"/>
    </xf>
    <xf numFmtId="0" fontId="11" fillId="2" borderId="0" xfId="0" applyFont="1" applyFill="1" applyAlignment="1" applyProtection="1">
      <alignment horizontal="center"/>
      <protection locked="0"/>
    </xf>
    <xf numFmtId="0" fontId="20" fillId="5" borderId="6" xfId="0" applyFont="1" applyFill="1" applyBorder="1" applyAlignment="1">
      <alignment horizontal="center" vertical="center"/>
    </xf>
    <xf numFmtId="3" fontId="12" fillId="4" borderId="3" xfId="0" applyNumberFormat="1" applyFont="1" applyFill="1" applyBorder="1" applyAlignment="1" applyProtection="1">
      <alignment horizontal="center" vertical="center" wrapText="1"/>
      <protection locked="0"/>
    </xf>
    <xf numFmtId="3" fontId="12" fillId="4" borderId="11" xfId="0" applyNumberFormat="1" applyFont="1" applyFill="1" applyBorder="1" applyAlignment="1" applyProtection="1">
      <alignment horizontal="center" vertical="center" wrapText="1"/>
      <protection locked="0"/>
    </xf>
    <xf numFmtId="3" fontId="12" fillId="4" borderId="3" xfId="0" applyNumberFormat="1" applyFont="1" applyFill="1" applyBorder="1" applyAlignment="1">
      <alignment horizontal="center" vertical="center" wrapText="1"/>
    </xf>
    <xf numFmtId="3" fontId="12" fillId="4" borderId="11" xfId="0" applyNumberFormat="1" applyFont="1" applyFill="1" applyBorder="1" applyAlignment="1">
      <alignment horizontal="center" vertical="center" wrapText="1"/>
    </xf>
    <xf numFmtId="49" fontId="7" fillId="0" borderId="15" xfId="0" applyNumberFormat="1" applyFont="1" applyBorder="1" applyAlignment="1" applyProtection="1">
      <alignment horizontal="left" vertical="center" wrapText="1"/>
      <protection locked="0"/>
    </xf>
    <xf numFmtId="49" fontId="7" fillId="0" borderId="16" xfId="0" applyNumberFormat="1" applyFont="1" applyBorder="1" applyAlignment="1" applyProtection="1">
      <alignment horizontal="left" vertical="center" wrapText="1"/>
      <protection locked="0"/>
    </xf>
    <xf numFmtId="49" fontId="7" fillId="0" borderId="27" xfId="0" applyNumberFormat="1" applyFont="1" applyBorder="1" applyAlignment="1" applyProtection="1">
      <alignment horizontal="left" vertical="center" wrapText="1"/>
      <protection locked="0"/>
    </xf>
    <xf numFmtId="0" fontId="9" fillId="0" borderId="3" xfId="1" applyFont="1" applyBorder="1" applyAlignment="1">
      <alignment horizontal="center" vertical="center"/>
    </xf>
    <xf numFmtId="0" fontId="9" fillId="0" borderId="11" xfId="1" applyFont="1" applyBorder="1" applyAlignment="1">
      <alignment horizontal="center" vertical="center"/>
    </xf>
    <xf numFmtId="0" fontId="15" fillId="0" borderId="3" xfId="0" applyFont="1" applyBorder="1" applyAlignment="1">
      <alignment horizontal="left" vertical="center" wrapText="1"/>
    </xf>
    <xf numFmtId="0" fontId="15" fillId="0" borderId="11" xfId="0" applyFont="1" applyBorder="1" applyAlignment="1">
      <alignment horizontal="left" vertical="center" wrapText="1"/>
    </xf>
    <xf numFmtId="3" fontId="12" fillId="0" borderId="3" xfId="0" applyNumberFormat="1" applyFont="1" applyBorder="1" applyAlignment="1" applyProtection="1">
      <alignment horizontal="center" vertical="center" wrapText="1"/>
      <protection locked="0"/>
    </xf>
    <xf numFmtId="3" fontId="12" fillId="0" borderId="11" xfId="0" applyNumberFormat="1" applyFont="1" applyBorder="1" applyAlignment="1" applyProtection="1">
      <alignment horizontal="center" vertical="center" wrapText="1"/>
      <protection locked="0"/>
    </xf>
    <xf numFmtId="0" fontId="20" fillId="9" borderId="3" xfId="0" applyFont="1" applyFill="1" applyBorder="1" applyAlignment="1">
      <alignment horizontal="center" vertical="center"/>
    </xf>
    <xf numFmtId="0" fontId="20" fillId="9" borderId="8" xfId="0" applyFont="1" applyFill="1" applyBorder="1" applyAlignment="1">
      <alignment horizontal="center" vertical="center"/>
    </xf>
    <xf numFmtId="0" fontId="20" fillId="9" borderId="11" xfId="0" applyFont="1" applyFill="1" applyBorder="1" applyAlignment="1">
      <alignment horizontal="center" vertical="center"/>
    </xf>
    <xf numFmtId="0" fontId="15" fillId="5" borderId="3" xfId="0" applyFont="1" applyFill="1" applyBorder="1" applyAlignment="1">
      <alignment horizontal="left" vertical="center" wrapText="1"/>
    </xf>
    <xf numFmtId="0" fontId="15" fillId="5" borderId="11" xfId="0" applyFont="1" applyFill="1" applyBorder="1" applyAlignment="1">
      <alignment horizontal="left" vertical="center" wrapText="1"/>
    </xf>
    <xf numFmtId="3" fontId="12" fillId="5" borderId="6" xfId="0" applyNumberFormat="1" applyFont="1" applyFill="1" applyBorder="1" applyAlignment="1" applyProtection="1">
      <alignment horizontal="center" vertical="center" wrapText="1"/>
      <protection locked="0"/>
    </xf>
    <xf numFmtId="0" fontId="15" fillId="0" borderId="6" xfId="0" applyFont="1" applyBorder="1" applyAlignment="1">
      <alignment horizontal="left" vertical="center" wrapText="1"/>
    </xf>
    <xf numFmtId="3" fontId="12" fillId="0" borderId="6" xfId="0" applyNumberFormat="1" applyFont="1" applyBorder="1" applyAlignment="1" applyProtection="1">
      <alignment horizontal="center" vertical="center" wrapText="1"/>
      <protection locked="0"/>
    </xf>
    <xf numFmtId="164" fontId="12" fillId="0" borderId="30" xfId="0" applyNumberFormat="1" applyFont="1" applyBorder="1" applyAlignment="1">
      <alignment horizontal="center" vertical="center" wrapText="1"/>
    </xf>
    <xf numFmtId="164" fontId="12" fillId="0" borderId="31" xfId="0" applyNumberFormat="1" applyFont="1" applyBorder="1" applyAlignment="1">
      <alignment horizontal="center" vertical="center" wrapText="1"/>
    </xf>
    <xf numFmtId="0" fontId="9" fillId="0" borderId="29" xfId="1" applyFont="1" applyBorder="1" applyAlignment="1">
      <alignment horizontal="center" vertical="center"/>
    </xf>
    <xf numFmtId="0" fontId="15" fillId="0" borderId="29" xfId="0" applyFont="1" applyBorder="1" applyAlignment="1">
      <alignment horizontal="left" vertical="center" wrapText="1"/>
    </xf>
    <xf numFmtId="0" fontId="13" fillId="2" borderId="0" xfId="0" applyFont="1" applyFill="1" applyAlignment="1">
      <alignment horizontal="center"/>
    </xf>
    <xf numFmtId="0" fontId="26" fillId="2" borderId="0" xfId="0" applyFont="1" applyFill="1" applyAlignment="1" applyProtection="1">
      <alignment horizontal="center"/>
      <protection locked="0"/>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7" fillId="0" borderId="0" xfId="0" applyFont="1" applyAlignment="1">
      <alignment horizontal="center"/>
    </xf>
    <xf numFmtId="0" fontId="0" fillId="2" borderId="0" xfId="0" applyFill="1" applyAlignment="1">
      <alignment horizontal="center"/>
    </xf>
    <xf numFmtId="0" fontId="13" fillId="2" borderId="1" xfId="0" applyFont="1" applyFill="1" applyBorder="1" applyProtection="1">
      <protection locked="0"/>
    </xf>
    <xf numFmtId="0" fontId="14" fillId="2" borderId="1" xfId="0" applyFont="1" applyFill="1" applyBorder="1" applyProtection="1">
      <protection locked="0"/>
    </xf>
    <xf numFmtId="14" fontId="18" fillId="2" borderId="0" xfId="0" applyNumberFormat="1" applyFont="1" applyFill="1" applyAlignment="1">
      <alignment horizontal="center"/>
    </xf>
    <xf numFmtId="0" fontId="18" fillId="2" borderId="0" xfId="0" applyFont="1" applyFill="1" applyAlignment="1">
      <alignment horizontal="center"/>
    </xf>
    <xf numFmtId="0" fontId="18" fillId="2" borderId="14" xfId="0" applyFont="1" applyFill="1" applyBorder="1" applyAlignment="1">
      <alignment horizontal="center"/>
    </xf>
    <xf numFmtId="14" fontId="19" fillId="2" borderId="0" xfId="0" applyNumberFormat="1" applyFont="1" applyFill="1" applyAlignment="1">
      <alignment horizontal="center"/>
    </xf>
    <xf numFmtId="0" fontId="0" fillId="2" borderId="14" xfId="0" applyFill="1" applyBorder="1" applyAlignment="1">
      <alignment horizontal="center"/>
    </xf>
    <xf numFmtId="0" fontId="20" fillId="9" borderId="26" xfId="0" applyFont="1" applyFill="1" applyBorder="1" applyAlignment="1">
      <alignment horizontal="center" vertical="center"/>
    </xf>
    <xf numFmtId="0" fontId="20" fillId="9" borderId="22" xfId="0" applyFont="1" applyFill="1" applyBorder="1" applyAlignment="1">
      <alignment horizontal="center" vertical="center"/>
    </xf>
    <xf numFmtId="0" fontId="20" fillId="9" borderId="28" xfId="0" applyFont="1" applyFill="1" applyBorder="1" applyAlignment="1">
      <alignment horizontal="center" vertical="center"/>
    </xf>
    <xf numFmtId="0" fontId="17" fillId="0" borderId="3" xfId="0" applyFont="1" applyBorder="1" applyAlignment="1">
      <alignment horizontal="left" vertical="center" wrapText="1"/>
    </xf>
    <xf numFmtId="0" fontId="17" fillId="0" borderId="11" xfId="0" applyFont="1" applyBorder="1" applyAlignment="1">
      <alignment horizontal="left" vertical="center" wrapText="1"/>
    </xf>
    <xf numFmtId="3" fontId="12" fillId="0" borderId="29" xfId="0" applyNumberFormat="1" applyFont="1" applyBorder="1" applyAlignment="1" applyProtection="1">
      <alignment horizontal="center" vertical="center" wrapText="1"/>
      <protection locked="0"/>
    </xf>
    <xf numFmtId="0" fontId="9" fillId="5" borderId="6" xfId="1" applyFont="1" applyFill="1" applyBorder="1" applyAlignment="1">
      <alignment horizontal="center" vertical="center"/>
    </xf>
    <xf numFmtId="0" fontId="20" fillId="9" borderId="6" xfId="0" applyFont="1" applyFill="1" applyBorder="1" applyAlignment="1">
      <alignment horizontal="center" vertical="center"/>
    </xf>
    <xf numFmtId="0" fontId="3" fillId="3" borderId="0" xfId="0" applyFont="1" applyFill="1" applyAlignment="1">
      <alignment horizontal="left" vertical="center" wrapText="1"/>
    </xf>
    <xf numFmtId="0" fontId="3" fillId="3" borderId="10" xfId="0" applyFont="1" applyFill="1" applyBorder="1" applyAlignment="1">
      <alignment horizontal="left" vertical="center" wrapText="1"/>
    </xf>
    <xf numFmtId="0" fontId="9" fillId="10" borderId="6" xfId="1" applyFont="1" applyFill="1" applyBorder="1" applyAlignment="1">
      <alignment horizontal="center" vertical="center"/>
    </xf>
    <xf numFmtId="0" fontId="15" fillId="10" borderId="6" xfId="0" applyFont="1" applyFill="1" applyBorder="1" applyAlignment="1">
      <alignment horizontal="left" vertical="center" wrapText="1"/>
    </xf>
    <xf numFmtId="0" fontId="9" fillId="5" borderId="3" xfId="1" applyFont="1" applyFill="1" applyBorder="1" applyAlignment="1">
      <alignment horizontal="center" vertical="center"/>
    </xf>
    <xf numFmtId="0" fontId="9" fillId="5" borderId="11" xfId="1" applyFont="1" applyFill="1" applyBorder="1" applyAlignment="1">
      <alignment horizontal="center" vertical="center"/>
    </xf>
    <xf numFmtId="0" fontId="15" fillId="5" borderId="6" xfId="0" applyFont="1" applyFill="1" applyBorder="1" applyAlignment="1">
      <alignment horizontal="left" vertical="center" wrapText="1"/>
    </xf>
    <xf numFmtId="3" fontId="12" fillId="5" borderId="6"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1309687</xdr:colOff>
      <xdr:row>2</xdr:row>
      <xdr:rowOff>119062</xdr:rowOff>
    </xdr:from>
    <xdr:to>
      <xdr:col>18</xdr:col>
      <xdr:colOff>1857375</xdr:colOff>
      <xdr:row>10</xdr:row>
      <xdr:rowOff>452436</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50" y="714375"/>
          <a:ext cx="5476875" cy="24764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175"/>
  <sheetViews>
    <sheetView tabSelected="1" view="pageBreakPreview" topLeftCell="A165" zoomScale="40" zoomScaleNormal="40" zoomScaleSheetLayoutView="40" zoomScalePageLayoutView="40" workbookViewId="0">
      <selection activeCell="E165" sqref="E165:E166"/>
    </sheetView>
  </sheetViews>
  <sheetFormatPr baseColWidth="10" defaultRowHeight="15" x14ac:dyDescent="0.25"/>
  <cols>
    <col min="1" max="1" width="8.7109375" customWidth="1"/>
    <col min="2" max="2" width="24.42578125" customWidth="1"/>
    <col min="3" max="3" width="90.7109375" customWidth="1"/>
    <col min="4" max="4" width="41.5703125" customWidth="1"/>
    <col min="5" max="5" width="41" customWidth="1"/>
    <col min="6" max="6" width="13.7109375" customWidth="1"/>
    <col min="7" max="7" width="24.5703125" customWidth="1"/>
    <col min="8" max="8" width="13.7109375" customWidth="1"/>
    <col min="9" max="9" width="25.28515625" customWidth="1"/>
    <col min="10" max="18" width="24.7109375" customWidth="1"/>
    <col min="19" max="19" width="34.425781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ht="18" x14ac:dyDescent="0.25">
      <c r="A1" s="1" t="s">
        <v>0</v>
      </c>
      <c r="B1" s="2"/>
      <c r="C1" s="3"/>
      <c r="D1" s="3"/>
      <c r="E1" s="3"/>
      <c r="F1" s="3"/>
      <c r="G1" s="3"/>
      <c r="H1" s="3"/>
      <c r="I1" s="3"/>
      <c r="J1" s="3"/>
      <c r="K1" s="3"/>
      <c r="L1" s="3"/>
      <c r="M1" s="3"/>
      <c r="N1" s="3"/>
      <c r="O1" s="3"/>
      <c r="P1" s="3"/>
      <c r="Q1" s="3"/>
      <c r="R1" s="3"/>
      <c r="S1" s="3"/>
    </row>
    <row r="2" spans="1:19" ht="27.75" x14ac:dyDescent="0.4">
      <c r="A2" s="1" t="s">
        <v>1</v>
      </c>
      <c r="B2" s="2"/>
      <c r="C2" s="3"/>
      <c r="D2" s="3"/>
      <c r="E2" s="132" t="s">
        <v>2</v>
      </c>
      <c r="F2" s="132"/>
      <c r="G2" s="132"/>
      <c r="H2" s="132"/>
      <c r="I2" s="132"/>
      <c r="J2" s="132"/>
      <c r="K2" s="132"/>
      <c r="L2" s="27"/>
      <c r="M2" s="27"/>
      <c r="N2" s="3"/>
      <c r="O2" s="3"/>
      <c r="P2" s="3"/>
      <c r="Q2" s="3"/>
      <c r="R2" s="3"/>
      <c r="S2" s="3"/>
    </row>
    <row r="3" spans="1:19" x14ac:dyDescent="0.25">
      <c r="A3" s="3"/>
      <c r="B3" s="3"/>
      <c r="C3" s="3"/>
      <c r="D3" s="3"/>
      <c r="E3" s="3"/>
      <c r="F3" s="3"/>
      <c r="G3" s="3"/>
      <c r="H3" s="3"/>
      <c r="I3" s="3"/>
      <c r="J3" s="3"/>
      <c r="K3" s="3"/>
      <c r="L3" s="3"/>
      <c r="M3" s="3"/>
      <c r="N3" s="3"/>
      <c r="O3" s="3"/>
      <c r="P3" s="3"/>
      <c r="Q3" s="3"/>
      <c r="R3" s="3"/>
      <c r="S3" s="3"/>
    </row>
    <row r="4" spans="1:19" ht="31.5" x14ac:dyDescent="0.5">
      <c r="A4" s="4"/>
      <c r="B4" s="5"/>
      <c r="C4" s="3"/>
      <c r="D4" s="3"/>
      <c r="E4" s="137"/>
      <c r="F4" s="137"/>
      <c r="G4" s="137"/>
      <c r="H4" s="137"/>
      <c r="I4" s="137"/>
      <c r="J4" s="137"/>
      <c r="K4" s="137"/>
      <c r="L4" s="137"/>
      <c r="M4" s="137"/>
      <c r="N4" s="12"/>
      <c r="O4" s="3"/>
      <c r="P4" s="3"/>
      <c r="Q4" s="3"/>
      <c r="R4" s="3"/>
      <c r="S4" s="3"/>
    </row>
    <row r="5" spans="1:19" ht="27.75" x14ac:dyDescent="0.4">
      <c r="A5" s="3"/>
      <c r="B5" s="3"/>
      <c r="C5" s="3"/>
      <c r="E5" s="133" t="s">
        <v>78</v>
      </c>
      <c r="F5" s="133"/>
      <c r="G5" s="133"/>
      <c r="H5" s="133"/>
      <c r="I5" s="133"/>
      <c r="J5" s="133"/>
      <c r="K5" s="133"/>
      <c r="L5" s="26"/>
      <c r="M5" s="26"/>
      <c r="N5" s="26"/>
      <c r="O5" s="3"/>
      <c r="P5" s="3"/>
      <c r="Q5" s="3"/>
      <c r="R5" s="3"/>
      <c r="S5" s="3"/>
    </row>
    <row r="6" spans="1:19" x14ac:dyDescent="0.25">
      <c r="A6" s="3"/>
      <c r="B6" s="3"/>
      <c r="C6" s="3"/>
      <c r="D6" s="3"/>
      <c r="E6" s="3"/>
      <c r="F6" s="3"/>
      <c r="G6" s="3"/>
      <c r="H6" s="3"/>
      <c r="I6" s="3"/>
      <c r="J6" s="3"/>
      <c r="K6" s="3"/>
      <c r="L6" s="3"/>
      <c r="M6" s="3"/>
      <c r="N6" s="3"/>
      <c r="O6" s="3"/>
      <c r="P6" s="3"/>
      <c r="Q6" s="3"/>
      <c r="R6" s="3"/>
      <c r="S6" s="3"/>
    </row>
    <row r="7" spans="1:19" ht="21" thickBot="1" x14ac:dyDescent="0.35">
      <c r="A7" s="3"/>
      <c r="B7" s="3"/>
      <c r="C7" s="4" t="s">
        <v>3</v>
      </c>
      <c r="D7" s="6" t="s">
        <v>79</v>
      </c>
      <c r="E7" s="3"/>
      <c r="F7" s="3"/>
      <c r="G7" s="3"/>
      <c r="H7" s="3"/>
      <c r="I7" s="3"/>
      <c r="J7" s="3"/>
      <c r="K7" s="3"/>
      <c r="L7" s="3"/>
      <c r="M7" s="3"/>
      <c r="N7" s="3"/>
      <c r="O7" s="3"/>
      <c r="P7" s="3"/>
      <c r="Q7" s="3"/>
      <c r="R7" s="3"/>
      <c r="S7" s="3"/>
    </row>
    <row r="8" spans="1:19" x14ac:dyDescent="0.25">
      <c r="A8" s="3"/>
      <c r="B8" s="3"/>
      <c r="C8" s="5"/>
      <c r="D8" s="7"/>
      <c r="E8" s="3"/>
      <c r="F8" s="3"/>
      <c r="G8" s="3"/>
      <c r="H8" s="3"/>
      <c r="I8" s="3"/>
      <c r="J8" s="3"/>
      <c r="K8" s="3"/>
      <c r="L8" s="3"/>
      <c r="M8" s="138"/>
      <c r="N8" s="138"/>
      <c r="O8" s="138"/>
      <c r="P8" s="138"/>
      <c r="Q8" s="138"/>
      <c r="R8" s="138"/>
      <c r="S8" s="138"/>
    </row>
    <row r="9" spans="1:19" ht="28.5" customHeight="1" thickBot="1" x14ac:dyDescent="0.5">
      <c r="A9" s="3"/>
      <c r="B9" s="3"/>
      <c r="C9" s="4" t="s">
        <v>4</v>
      </c>
      <c r="D9" s="139" t="s">
        <v>80</v>
      </c>
      <c r="E9" s="140"/>
      <c r="F9" s="140"/>
      <c r="G9" s="140"/>
      <c r="H9" s="140"/>
      <c r="I9" s="140"/>
      <c r="J9" s="140"/>
      <c r="K9" s="3"/>
      <c r="L9" s="3"/>
      <c r="M9" s="3"/>
      <c r="N9" s="3"/>
      <c r="O9" s="3"/>
      <c r="P9" s="3"/>
      <c r="Q9" s="3"/>
      <c r="R9" s="3"/>
      <c r="S9" s="3"/>
    </row>
    <row r="10" spans="1:19" x14ac:dyDescent="0.25">
      <c r="A10" s="3"/>
      <c r="B10" s="5"/>
      <c r="C10" s="3"/>
      <c r="D10" s="3"/>
      <c r="E10" s="3"/>
      <c r="F10" s="3"/>
      <c r="G10" s="3"/>
      <c r="H10" s="3"/>
      <c r="I10" s="3"/>
      <c r="J10" s="3"/>
      <c r="K10" s="3"/>
      <c r="L10" s="3"/>
      <c r="M10" s="3"/>
      <c r="N10" s="3"/>
      <c r="O10" s="3"/>
      <c r="P10" s="3"/>
      <c r="Q10" s="3"/>
      <c r="R10" s="3"/>
      <c r="S10" s="3"/>
    </row>
    <row r="11" spans="1:19" s="24" customFormat="1" ht="37.5" customHeight="1" x14ac:dyDescent="0.35">
      <c r="A11" s="20"/>
      <c r="B11" s="21" t="s">
        <v>28</v>
      </c>
      <c r="C11" s="22" t="s">
        <v>29</v>
      </c>
      <c r="D11" s="23"/>
      <c r="E11" s="23"/>
      <c r="F11" s="23"/>
      <c r="G11" s="23"/>
      <c r="H11" s="23"/>
      <c r="I11" s="23"/>
      <c r="J11" s="23"/>
      <c r="K11" s="23"/>
      <c r="L11" s="23"/>
      <c r="M11" s="23"/>
      <c r="N11" s="144"/>
      <c r="O11" s="138"/>
      <c r="P11" s="138"/>
      <c r="Q11" s="141"/>
      <c r="R11" s="142"/>
      <c r="S11" s="142"/>
    </row>
    <row r="12" spans="1:19" ht="30" customHeight="1" x14ac:dyDescent="0.25">
      <c r="A12" s="8"/>
      <c r="B12" s="9"/>
      <c r="C12" s="9"/>
      <c r="D12" s="3"/>
      <c r="E12" s="3"/>
      <c r="F12" s="3"/>
      <c r="G12" s="3"/>
      <c r="H12" s="3"/>
      <c r="I12" s="3"/>
      <c r="J12" s="3"/>
      <c r="K12" s="3"/>
      <c r="L12" s="3"/>
      <c r="M12" s="3"/>
      <c r="N12" s="138"/>
      <c r="O12" s="138"/>
      <c r="P12" s="138"/>
      <c r="Q12" s="142"/>
      <c r="R12" s="142"/>
      <c r="S12" s="142"/>
    </row>
    <row r="13" spans="1:19" ht="15" customHeight="1" thickBot="1" x14ac:dyDescent="0.3">
      <c r="A13" s="3"/>
      <c r="B13" s="3"/>
      <c r="C13" s="3"/>
      <c r="D13" s="3"/>
      <c r="E13" s="3"/>
      <c r="F13" s="3"/>
      <c r="G13" s="3"/>
      <c r="H13" s="3"/>
      <c r="I13" s="3"/>
      <c r="J13" s="3"/>
      <c r="K13" s="3"/>
      <c r="L13" s="3"/>
      <c r="M13" s="3"/>
      <c r="N13" s="145"/>
      <c r="O13" s="145"/>
      <c r="P13" s="145"/>
      <c r="Q13" s="143"/>
      <c r="R13" s="143"/>
      <c r="S13" s="143"/>
    </row>
    <row r="14" spans="1:19" ht="30" customHeight="1" x14ac:dyDescent="0.5">
      <c r="A14" s="100" t="s">
        <v>5</v>
      </c>
      <c r="B14" s="37" t="s">
        <v>6</v>
      </c>
      <c r="C14" s="38"/>
      <c r="D14" s="43" t="s">
        <v>7</v>
      </c>
      <c r="E14" s="43"/>
      <c r="F14" s="43" t="s">
        <v>8</v>
      </c>
      <c r="G14" s="43"/>
      <c r="H14" s="43"/>
      <c r="I14" s="43"/>
      <c r="J14" s="44" t="s">
        <v>9</v>
      </c>
      <c r="K14" s="45"/>
      <c r="L14" s="45"/>
      <c r="M14" s="45"/>
      <c r="N14" s="45"/>
      <c r="O14" s="45"/>
      <c r="P14" s="45"/>
      <c r="Q14" s="45"/>
      <c r="R14" s="45"/>
      <c r="S14" s="46"/>
    </row>
    <row r="15" spans="1:19" ht="30" customHeight="1" x14ac:dyDescent="0.5">
      <c r="A15" s="101"/>
      <c r="B15" s="39"/>
      <c r="C15" s="40"/>
      <c r="D15" s="28" t="s">
        <v>10</v>
      </c>
      <c r="E15" s="28" t="s">
        <v>11</v>
      </c>
      <c r="F15" s="66" t="s">
        <v>12</v>
      </c>
      <c r="G15" s="66"/>
      <c r="H15" s="66" t="s">
        <v>13</v>
      </c>
      <c r="I15" s="66"/>
      <c r="J15" s="47"/>
      <c r="K15" s="48"/>
      <c r="L15" s="48"/>
      <c r="M15" s="48"/>
      <c r="N15" s="48"/>
      <c r="O15" s="48"/>
      <c r="P15" s="48"/>
      <c r="Q15" s="48"/>
      <c r="R15" s="48"/>
      <c r="S15" s="49"/>
    </row>
    <row r="16" spans="1:19" ht="30" customHeight="1" x14ac:dyDescent="0.25">
      <c r="A16" s="102"/>
      <c r="B16" s="41"/>
      <c r="C16" s="42"/>
      <c r="D16" s="29" t="s">
        <v>14</v>
      </c>
      <c r="E16" s="29" t="s">
        <v>15</v>
      </c>
      <c r="F16" s="67" t="s">
        <v>16</v>
      </c>
      <c r="G16" s="67"/>
      <c r="H16" s="67" t="s">
        <v>17</v>
      </c>
      <c r="I16" s="67"/>
      <c r="J16" s="50"/>
      <c r="K16" s="51"/>
      <c r="L16" s="51"/>
      <c r="M16" s="51"/>
      <c r="N16" s="51"/>
      <c r="O16" s="51"/>
      <c r="P16" s="51"/>
      <c r="Q16" s="51"/>
      <c r="R16" s="51"/>
      <c r="S16" s="52"/>
    </row>
    <row r="17" spans="1:19" ht="36" customHeight="1" x14ac:dyDescent="0.25">
      <c r="A17" s="146">
        <v>1</v>
      </c>
      <c r="B17" s="91" t="s">
        <v>18</v>
      </c>
      <c r="C17" s="94" t="s">
        <v>66</v>
      </c>
      <c r="D17" s="79">
        <f>IF(D22=0,0,ROUND(D20/D22*100,1))</f>
        <v>24.4</v>
      </c>
      <c r="E17" s="79">
        <f>IF(E22=0,0,ROUND(E20/E22*100,1))</f>
        <v>33.5</v>
      </c>
      <c r="F17" s="82">
        <f>E17-D17</f>
        <v>9.1000000000000014</v>
      </c>
      <c r="G17" s="83"/>
      <c r="H17" s="82">
        <f>IF(D17=0,0,ROUND(E17/D17*100,1))</f>
        <v>137.30000000000001</v>
      </c>
      <c r="I17" s="83"/>
      <c r="J17" s="68" t="s">
        <v>69</v>
      </c>
      <c r="K17" s="69"/>
      <c r="L17" s="69"/>
      <c r="M17" s="69"/>
      <c r="N17" s="69"/>
      <c r="O17" s="69"/>
      <c r="P17" s="69"/>
      <c r="Q17" s="69"/>
      <c r="R17" s="69"/>
      <c r="S17" s="70"/>
    </row>
    <row r="18" spans="1:19" ht="156.75" customHeight="1" x14ac:dyDescent="0.25">
      <c r="A18" s="147"/>
      <c r="B18" s="92"/>
      <c r="C18" s="95"/>
      <c r="D18" s="80"/>
      <c r="E18" s="80"/>
      <c r="F18" s="84"/>
      <c r="G18" s="85"/>
      <c r="H18" s="84"/>
      <c r="I18" s="85"/>
      <c r="J18" s="71"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33.5 por ciento en comparación con la meta programada del 24.4 por ciento, representa un cumplimiento de la meta del 137.3 por ciento, colocando el indicador en un semáforo de color ROJO. 
SI hubo variación en el indicador y SI hubo variación en variables.</v>
      </c>
      <c r="K18" s="72"/>
      <c r="L18" s="72"/>
      <c r="M18" s="72"/>
      <c r="N18" s="72"/>
      <c r="O18" s="72"/>
      <c r="P18" s="72"/>
      <c r="Q18" s="72"/>
      <c r="R18" s="72"/>
      <c r="S18" s="73"/>
    </row>
    <row r="19" spans="1:19" ht="244.5" customHeight="1" x14ac:dyDescent="0.25">
      <c r="A19" s="147"/>
      <c r="B19" s="93"/>
      <c r="C19" s="96"/>
      <c r="D19" s="81"/>
      <c r="E19" s="81"/>
      <c r="F19" s="86"/>
      <c r="G19" s="87"/>
      <c r="H19" s="86"/>
      <c r="I19" s="87"/>
      <c r="J19" s="88" t="s">
        <v>81</v>
      </c>
      <c r="K19" s="89"/>
      <c r="L19" s="89"/>
      <c r="M19" s="89"/>
      <c r="N19" s="89"/>
      <c r="O19" s="89"/>
      <c r="P19" s="89"/>
      <c r="Q19" s="89"/>
      <c r="R19" s="89"/>
      <c r="S19" s="90"/>
    </row>
    <row r="20" spans="1:19" ht="32.25" customHeight="1" x14ac:dyDescent="0.25">
      <c r="A20" s="147"/>
      <c r="B20" s="114" t="s">
        <v>19</v>
      </c>
      <c r="C20" s="149" t="s">
        <v>67</v>
      </c>
      <c r="D20" s="118">
        <v>2875</v>
      </c>
      <c r="E20" s="118">
        <v>4142</v>
      </c>
      <c r="F20" s="82">
        <f t="shared" ref="F20" si="0">E20-D20</f>
        <v>1267</v>
      </c>
      <c r="G20" s="83"/>
      <c r="H20" s="82">
        <f t="shared" ref="H20" si="1">IF(D20=0,0,ROUND(E20/D20*100,1))</f>
        <v>144.1</v>
      </c>
      <c r="I20" s="83"/>
      <c r="J20" s="68" t="s">
        <v>27</v>
      </c>
      <c r="K20" s="69"/>
      <c r="L20" s="69"/>
      <c r="M20" s="69"/>
      <c r="N20" s="69"/>
      <c r="O20" s="69"/>
      <c r="P20" s="69"/>
      <c r="Q20" s="69"/>
      <c r="R20" s="69"/>
      <c r="S20" s="70"/>
    </row>
    <row r="21" spans="1:19" ht="205.5" customHeight="1" x14ac:dyDescent="0.25">
      <c r="A21" s="147"/>
      <c r="B21" s="115"/>
      <c r="C21" s="150"/>
      <c r="D21" s="119"/>
      <c r="E21" s="119"/>
      <c r="F21" s="86"/>
      <c r="G21" s="87"/>
      <c r="H21" s="86"/>
      <c r="I21" s="87"/>
      <c r="J21" s="111" t="s">
        <v>82</v>
      </c>
      <c r="K21" s="112"/>
      <c r="L21" s="112"/>
      <c r="M21" s="112"/>
      <c r="N21" s="112"/>
      <c r="O21" s="112"/>
      <c r="P21" s="112"/>
      <c r="Q21" s="112"/>
      <c r="R21" s="112"/>
      <c r="S21" s="113"/>
    </row>
    <row r="22" spans="1:19" ht="34.5" customHeight="1" x14ac:dyDescent="0.25">
      <c r="A22" s="147"/>
      <c r="B22" s="114" t="s">
        <v>20</v>
      </c>
      <c r="C22" s="116" t="s">
        <v>68</v>
      </c>
      <c r="D22" s="118">
        <v>11806</v>
      </c>
      <c r="E22" s="118">
        <v>12346</v>
      </c>
      <c r="F22" s="82">
        <f>E22-D22</f>
        <v>540</v>
      </c>
      <c r="G22" s="83"/>
      <c r="H22" s="82">
        <f>IF(D22=0,0,ROUND(E22/D22*100,1))</f>
        <v>104.6</v>
      </c>
      <c r="I22" s="83"/>
      <c r="J22" s="68" t="s">
        <v>23</v>
      </c>
      <c r="K22" s="69"/>
      <c r="L22" s="69"/>
      <c r="M22" s="69"/>
      <c r="N22" s="69"/>
      <c r="O22" s="69"/>
      <c r="P22" s="69"/>
      <c r="Q22" s="69"/>
      <c r="R22" s="69"/>
      <c r="S22" s="70"/>
    </row>
    <row r="23" spans="1:19" ht="210.75" customHeight="1" thickBot="1" x14ac:dyDescent="0.3">
      <c r="A23" s="148"/>
      <c r="B23" s="130"/>
      <c r="C23" s="131"/>
      <c r="D23" s="151"/>
      <c r="E23" s="151"/>
      <c r="F23" s="128"/>
      <c r="G23" s="129"/>
      <c r="H23" s="128"/>
      <c r="I23" s="129"/>
      <c r="J23" s="56" t="s">
        <v>83</v>
      </c>
      <c r="K23" s="57"/>
      <c r="L23" s="57"/>
      <c r="M23" s="57"/>
      <c r="N23" s="57"/>
      <c r="O23" s="57"/>
      <c r="P23" s="57"/>
      <c r="Q23" s="57"/>
      <c r="R23" s="57"/>
      <c r="S23" s="58"/>
    </row>
    <row r="24" spans="1:19" ht="37.5" customHeight="1" thickBot="1" x14ac:dyDescent="0.3">
      <c r="A24" s="10"/>
      <c r="B24" s="11"/>
      <c r="C24" s="11"/>
      <c r="D24" s="11"/>
      <c r="E24" s="11"/>
      <c r="F24" s="11"/>
      <c r="G24" s="11"/>
      <c r="H24" s="11"/>
      <c r="I24" s="11"/>
      <c r="J24" s="11"/>
      <c r="K24" s="11"/>
      <c r="L24" s="11"/>
      <c r="M24" s="11"/>
      <c r="N24" s="11"/>
      <c r="O24" s="11"/>
      <c r="P24" s="11"/>
      <c r="Q24" s="11"/>
      <c r="R24" s="11"/>
      <c r="S24" s="11"/>
    </row>
    <row r="25" spans="1:19" ht="26.25" customHeight="1" x14ac:dyDescent="0.5">
      <c r="A25" s="100" t="s">
        <v>5</v>
      </c>
      <c r="B25" s="37" t="s">
        <v>6</v>
      </c>
      <c r="C25" s="38"/>
      <c r="D25" s="43" t="s">
        <v>7</v>
      </c>
      <c r="E25" s="43"/>
      <c r="F25" s="43" t="s">
        <v>8</v>
      </c>
      <c r="G25" s="43"/>
      <c r="H25" s="43"/>
      <c r="I25" s="43"/>
      <c r="J25" s="44" t="s">
        <v>9</v>
      </c>
      <c r="K25" s="45"/>
      <c r="L25" s="45"/>
      <c r="M25" s="45"/>
      <c r="N25" s="45"/>
      <c r="O25" s="45"/>
      <c r="P25" s="45"/>
      <c r="Q25" s="45"/>
      <c r="R25" s="45"/>
      <c r="S25" s="46"/>
    </row>
    <row r="26" spans="1:19" ht="30" customHeight="1" x14ac:dyDescent="0.5">
      <c r="A26" s="101"/>
      <c r="B26" s="39"/>
      <c r="C26" s="40"/>
      <c r="D26" s="28" t="s">
        <v>10</v>
      </c>
      <c r="E26" s="28" t="s">
        <v>11</v>
      </c>
      <c r="F26" s="66" t="s">
        <v>12</v>
      </c>
      <c r="G26" s="66"/>
      <c r="H26" s="66" t="s">
        <v>13</v>
      </c>
      <c r="I26" s="66"/>
      <c r="J26" s="47"/>
      <c r="K26" s="48"/>
      <c r="L26" s="48"/>
      <c r="M26" s="48"/>
      <c r="N26" s="48"/>
      <c r="O26" s="48"/>
      <c r="P26" s="48"/>
      <c r="Q26" s="48"/>
      <c r="R26" s="48"/>
      <c r="S26" s="49"/>
    </row>
    <row r="27" spans="1:19" ht="26.25" customHeight="1" x14ac:dyDescent="0.25">
      <c r="A27" s="102"/>
      <c r="B27" s="41"/>
      <c r="C27" s="42"/>
      <c r="D27" s="29" t="s">
        <v>14</v>
      </c>
      <c r="E27" s="29" t="s">
        <v>15</v>
      </c>
      <c r="F27" s="67" t="s">
        <v>16</v>
      </c>
      <c r="G27" s="67"/>
      <c r="H27" s="67" t="s">
        <v>17</v>
      </c>
      <c r="I27" s="67"/>
      <c r="J27" s="50"/>
      <c r="K27" s="51"/>
      <c r="L27" s="51"/>
      <c r="M27" s="51"/>
      <c r="N27" s="51"/>
      <c r="O27" s="51"/>
      <c r="P27" s="51"/>
      <c r="Q27" s="51"/>
      <c r="R27" s="51"/>
      <c r="S27" s="52"/>
    </row>
    <row r="28" spans="1:19" ht="38.25" customHeight="1" x14ac:dyDescent="0.25">
      <c r="A28" s="120">
        <v>2</v>
      </c>
      <c r="B28" s="91" t="s">
        <v>18</v>
      </c>
      <c r="C28" s="94" t="s">
        <v>30</v>
      </c>
      <c r="D28" s="79">
        <f>IF(D33=0,0,ROUND(D31/D33*100,1))</f>
        <v>99.2</v>
      </c>
      <c r="E28" s="79">
        <f>IF(E33=0,0,ROUND(E31/E33*100,1))</f>
        <v>99.4</v>
      </c>
      <c r="F28" s="82">
        <f>E28-D28</f>
        <v>0.20000000000000284</v>
      </c>
      <c r="G28" s="83"/>
      <c r="H28" s="82">
        <f>IF(D28=0,0,ROUND(E28/D28*100,1))</f>
        <v>100.2</v>
      </c>
      <c r="I28" s="83"/>
      <c r="J28" s="68" t="s">
        <v>69</v>
      </c>
      <c r="K28" s="69"/>
      <c r="L28" s="69"/>
      <c r="M28" s="69"/>
      <c r="N28" s="69"/>
      <c r="O28" s="69"/>
      <c r="P28" s="69"/>
      <c r="Q28" s="69"/>
      <c r="R28" s="69"/>
      <c r="S28" s="70"/>
    </row>
    <row r="29" spans="1:19" ht="145.5" customHeight="1" x14ac:dyDescent="0.25">
      <c r="A29" s="121"/>
      <c r="B29" s="92"/>
      <c r="C29" s="95"/>
      <c r="D29" s="80"/>
      <c r="E29" s="80"/>
      <c r="F29" s="84"/>
      <c r="G29" s="85"/>
      <c r="H29" s="84"/>
      <c r="I29" s="85"/>
      <c r="J29" s="71" t="str">
        <f>"El indicador al final del período de evaluación registró un alcanzado del "&amp;E28&amp;" por ciento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99.4 por ciento en comparación con la meta programada del 99.2 por ciento, representa un cumplimiento de la meta del 100.2 por ciento, colocando el indicador en un semáforo de color VERDE:AUNQUE EL INDICADOR ES VERDE, HAY VARIACIÓN EN VARIABLES. 
NO hubo variación en el indicador y SI hubo variación en variables.</v>
      </c>
      <c r="K29" s="72"/>
      <c r="L29" s="72"/>
      <c r="M29" s="72"/>
      <c r="N29" s="72"/>
      <c r="O29" s="72"/>
      <c r="P29" s="72"/>
      <c r="Q29" s="72"/>
      <c r="R29" s="72"/>
      <c r="S29" s="73"/>
    </row>
    <row r="30" spans="1:19" ht="239.25" customHeight="1" x14ac:dyDescent="0.25">
      <c r="A30" s="121"/>
      <c r="B30" s="93"/>
      <c r="C30" s="96"/>
      <c r="D30" s="81"/>
      <c r="E30" s="81"/>
      <c r="F30" s="86"/>
      <c r="G30" s="87"/>
      <c r="H30" s="86"/>
      <c r="I30" s="87"/>
      <c r="J30" s="88" t="s">
        <v>84</v>
      </c>
      <c r="K30" s="89"/>
      <c r="L30" s="89"/>
      <c r="M30" s="89"/>
      <c r="N30" s="89"/>
      <c r="O30" s="89"/>
      <c r="P30" s="89"/>
      <c r="Q30" s="89"/>
      <c r="R30" s="89"/>
      <c r="S30" s="90"/>
    </row>
    <row r="31" spans="1:19" ht="38.25" customHeight="1" x14ac:dyDescent="0.25">
      <c r="A31" s="121"/>
      <c r="B31" s="74" t="s">
        <v>19</v>
      </c>
      <c r="C31" s="116" t="s">
        <v>31</v>
      </c>
      <c r="D31" s="118">
        <v>5601</v>
      </c>
      <c r="E31" s="118">
        <v>5999</v>
      </c>
      <c r="F31" s="65">
        <f t="shared" ref="F31:F33" si="2">E31-D31</f>
        <v>398</v>
      </c>
      <c r="G31" s="65"/>
      <c r="H31" s="65">
        <f t="shared" ref="H31:H33" si="3">IF(D31=0,0,ROUND(E31/D31*100,1))</f>
        <v>107.1</v>
      </c>
      <c r="I31" s="65"/>
      <c r="J31" s="68" t="s">
        <v>27</v>
      </c>
      <c r="K31" s="69"/>
      <c r="L31" s="69"/>
      <c r="M31" s="69"/>
      <c r="N31" s="69"/>
      <c r="O31" s="69"/>
      <c r="P31" s="69"/>
      <c r="Q31" s="69"/>
      <c r="R31" s="69"/>
      <c r="S31" s="70"/>
    </row>
    <row r="32" spans="1:19" ht="173.25" customHeight="1" x14ac:dyDescent="0.25">
      <c r="A32" s="121"/>
      <c r="B32" s="74"/>
      <c r="C32" s="117"/>
      <c r="D32" s="119"/>
      <c r="E32" s="119"/>
      <c r="F32" s="65"/>
      <c r="G32" s="65"/>
      <c r="H32" s="65"/>
      <c r="I32" s="65"/>
      <c r="J32" s="111" t="s">
        <v>85</v>
      </c>
      <c r="K32" s="112"/>
      <c r="L32" s="112"/>
      <c r="M32" s="112"/>
      <c r="N32" s="112"/>
      <c r="O32" s="112"/>
      <c r="P32" s="112"/>
      <c r="Q32" s="112"/>
      <c r="R32" s="112"/>
      <c r="S32" s="113"/>
    </row>
    <row r="33" spans="1:19" ht="37.5" customHeight="1" x14ac:dyDescent="0.25">
      <c r="A33" s="121"/>
      <c r="B33" s="152" t="s">
        <v>20</v>
      </c>
      <c r="C33" s="123" t="s">
        <v>48</v>
      </c>
      <c r="D33" s="125">
        <v>5644</v>
      </c>
      <c r="E33" s="125">
        <v>6036</v>
      </c>
      <c r="F33" s="65">
        <f t="shared" si="2"/>
        <v>392</v>
      </c>
      <c r="G33" s="65"/>
      <c r="H33" s="65">
        <f t="shared" si="3"/>
        <v>106.9</v>
      </c>
      <c r="I33" s="65"/>
      <c r="J33" s="68" t="s">
        <v>23</v>
      </c>
      <c r="K33" s="69"/>
      <c r="L33" s="69"/>
      <c r="M33" s="69"/>
      <c r="N33" s="69"/>
      <c r="O33" s="69"/>
      <c r="P33" s="69"/>
      <c r="Q33" s="69"/>
      <c r="R33" s="69"/>
      <c r="S33" s="70"/>
    </row>
    <row r="34" spans="1:19" ht="198" customHeight="1" thickBot="1" x14ac:dyDescent="0.3">
      <c r="A34" s="122"/>
      <c r="B34" s="152"/>
      <c r="C34" s="124"/>
      <c r="D34" s="125"/>
      <c r="E34" s="125"/>
      <c r="F34" s="65"/>
      <c r="G34" s="65"/>
      <c r="H34" s="65"/>
      <c r="I34" s="65"/>
      <c r="J34" s="56" t="s">
        <v>86</v>
      </c>
      <c r="K34" s="57"/>
      <c r="L34" s="57"/>
      <c r="M34" s="57"/>
      <c r="N34" s="57"/>
      <c r="O34" s="57"/>
      <c r="P34" s="57"/>
      <c r="Q34" s="57"/>
      <c r="R34" s="57"/>
      <c r="S34" s="58"/>
    </row>
    <row r="35" spans="1:19" ht="339" customHeight="1" thickBot="1" x14ac:dyDescent="0.3">
      <c r="A35" s="134" t="s">
        <v>25</v>
      </c>
      <c r="B35" s="135"/>
      <c r="C35" s="135"/>
      <c r="D35" s="135"/>
      <c r="E35" s="135"/>
      <c r="F35" s="135"/>
      <c r="G35" s="135"/>
      <c r="H35" s="135"/>
      <c r="I35" s="135"/>
      <c r="J35" s="135"/>
      <c r="K35" s="135"/>
      <c r="L35" s="135"/>
      <c r="M35" s="135"/>
      <c r="N35" s="135"/>
      <c r="O35" s="135"/>
      <c r="P35" s="135"/>
      <c r="Q35" s="135"/>
      <c r="R35" s="135"/>
      <c r="S35" s="136"/>
    </row>
    <row r="36" spans="1:19" ht="26.25" customHeight="1" x14ac:dyDescent="0.5">
      <c r="A36" s="100" t="s">
        <v>5</v>
      </c>
      <c r="B36" s="37" t="s">
        <v>6</v>
      </c>
      <c r="C36" s="38"/>
      <c r="D36" s="43" t="s">
        <v>7</v>
      </c>
      <c r="E36" s="43"/>
      <c r="F36" s="43" t="s">
        <v>8</v>
      </c>
      <c r="G36" s="43"/>
      <c r="H36" s="43"/>
      <c r="I36" s="43"/>
      <c r="J36" s="44" t="s">
        <v>9</v>
      </c>
      <c r="K36" s="45"/>
      <c r="L36" s="45"/>
      <c r="M36" s="45"/>
      <c r="N36" s="45"/>
      <c r="O36" s="45"/>
      <c r="P36" s="45"/>
      <c r="Q36" s="45"/>
      <c r="R36" s="45"/>
      <c r="S36" s="46"/>
    </row>
    <row r="37" spans="1:19" ht="30" customHeight="1" x14ac:dyDescent="0.5">
      <c r="A37" s="101"/>
      <c r="B37" s="39"/>
      <c r="C37" s="40"/>
      <c r="D37" s="28" t="s">
        <v>10</v>
      </c>
      <c r="E37" s="28" t="s">
        <v>11</v>
      </c>
      <c r="F37" s="66" t="s">
        <v>12</v>
      </c>
      <c r="G37" s="66"/>
      <c r="H37" s="66" t="s">
        <v>13</v>
      </c>
      <c r="I37" s="66"/>
      <c r="J37" s="47"/>
      <c r="K37" s="48"/>
      <c r="L37" s="48"/>
      <c r="M37" s="48"/>
      <c r="N37" s="48"/>
      <c r="O37" s="48"/>
      <c r="P37" s="48"/>
      <c r="Q37" s="48"/>
      <c r="R37" s="48"/>
      <c r="S37" s="49"/>
    </row>
    <row r="38" spans="1:19" ht="26.25" customHeight="1" x14ac:dyDescent="0.25">
      <c r="A38" s="102"/>
      <c r="B38" s="41"/>
      <c r="C38" s="42"/>
      <c r="D38" s="29" t="s">
        <v>14</v>
      </c>
      <c r="E38" s="29" t="s">
        <v>15</v>
      </c>
      <c r="F38" s="67" t="s">
        <v>16</v>
      </c>
      <c r="G38" s="67"/>
      <c r="H38" s="67" t="s">
        <v>17</v>
      </c>
      <c r="I38" s="67"/>
      <c r="J38" s="50"/>
      <c r="K38" s="51"/>
      <c r="L38" s="51"/>
      <c r="M38" s="51"/>
      <c r="N38" s="51"/>
      <c r="O38" s="51"/>
      <c r="P38" s="51"/>
      <c r="Q38" s="51"/>
      <c r="R38" s="51"/>
      <c r="S38" s="52"/>
    </row>
    <row r="39" spans="1:19" ht="39.75" customHeight="1" x14ac:dyDescent="0.25">
      <c r="A39" s="120">
        <v>3</v>
      </c>
      <c r="B39" s="91" t="s">
        <v>18</v>
      </c>
      <c r="C39" s="94" t="s">
        <v>49</v>
      </c>
      <c r="D39" s="79">
        <f>IF(D44=0,0,ROUND(D42/D44*100,1))</f>
        <v>95</v>
      </c>
      <c r="E39" s="79">
        <f>IF(E44=0,0,ROUND(E42/E44*100,1))</f>
        <v>91.8</v>
      </c>
      <c r="F39" s="82">
        <f>E39-D39</f>
        <v>-3.2000000000000028</v>
      </c>
      <c r="G39" s="83"/>
      <c r="H39" s="82">
        <f>IF(D39=0,0,ROUND(E39/D39*100,1))</f>
        <v>96.6</v>
      </c>
      <c r="I39" s="83"/>
      <c r="J39" s="68" t="s">
        <v>69</v>
      </c>
      <c r="K39" s="69"/>
      <c r="L39" s="69"/>
      <c r="M39" s="69"/>
      <c r="N39" s="69"/>
      <c r="O39" s="69"/>
      <c r="P39" s="69"/>
      <c r="Q39" s="69"/>
      <c r="R39" s="69"/>
      <c r="S39" s="70"/>
    </row>
    <row r="40" spans="1:19" ht="139.5" customHeight="1" x14ac:dyDescent="0.25">
      <c r="A40" s="121"/>
      <c r="B40" s="92"/>
      <c r="C40" s="95"/>
      <c r="D40" s="80"/>
      <c r="E40" s="80"/>
      <c r="F40" s="84"/>
      <c r="G40" s="85"/>
      <c r="H40" s="84"/>
      <c r="I40" s="85"/>
      <c r="J40" s="71" t="str">
        <f>"El indicador al final del período de evaluación registró un alcanzado del "&amp;E39&amp;" por ciento en comparación con la meta programada del "&amp;D39&amp;" por ciento, representa un cumplimiento de la meta del "&amp;H39&amp;" por ciento, colocando el indicador en un semáforo de color "&amp;IF(AND(D39=0,H39=0),"",IF(AND(H39&gt;=95,H39&lt;=105,H42&gt;=95,H42&lt;=105,H44&gt;=95,H44&lt;=105),"VERDE:SE LOGRÓ LA META",IF(AND(H39&gt;=95,H39&lt;=105,H42&lt;95),"VERDE:AUNQUE EL INDICADOR ES VERDE, HAY VARIACIÓN EN VARIABLES",IF(AND(H39&gt;=95,H39&lt;=105,H42&gt;105),"VERDE:AUNQUE EL INDICADOR ES VERDE, HAY VARIACIÓN EN VARIABLES",IF(AND(H39&gt;=95,H39&lt;=105,H44&lt;95),"VERDE:AUNQUE EL INDICADOR ES VERDE, HAY VARIACIÓN EN VARIABLES",IF(AND(H39&gt;=95,H39&lt;=105,H44&gt;105),"VERDE:AUNQUE EL INDICADOR ES VERDE, HAY VARIACIÓN EN VARIABLES",IF(OR(AND(H39&gt;=90,H39&lt;95),AND(H39&gt;105,H39&lt;=110)),"AMARILLO",IF(OR(H39&lt;90,H39&gt;110),"ROJO",IF(AND(D39&lt;&gt;0,E39=0),"ROJO","")))))))))&amp;". 
"&amp;IF(AND(D39=0,E39=0),"NO",IF(OR(H39&lt;95,H39&gt;105),"SI","NO"))&amp;" hubo variación en el indicador y "&amp;IF(AND(D42=0,D44=0,H42=0,H44=0),"NO",IF(OR(H42&lt;95,H42&gt;105,H44&lt;95,H44&gt;105),"SI","NO"))&amp;" hubo variación en variables."</f>
        <v>El indicador al final del período de evaluación registró un alcanzado del 91.8 por ciento en comparación con la meta programada del 95 por ciento, representa un cumplimiento de la meta del 96.6 por ciento, colocando el indicador en un semáforo de color VERDE:SE LOGRÓ LA META. 
NO hubo variación en el indicador y NO hubo variación en variables.</v>
      </c>
      <c r="K40" s="72"/>
      <c r="L40" s="72"/>
      <c r="M40" s="72"/>
      <c r="N40" s="72"/>
      <c r="O40" s="72"/>
      <c r="P40" s="72"/>
      <c r="Q40" s="72"/>
      <c r="R40" s="72"/>
      <c r="S40" s="73"/>
    </row>
    <row r="41" spans="1:19" ht="280.5" customHeight="1" x14ac:dyDescent="0.25">
      <c r="A41" s="121"/>
      <c r="B41" s="93"/>
      <c r="C41" s="96"/>
      <c r="D41" s="81"/>
      <c r="E41" s="81"/>
      <c r="F41" s="86"/>
      <c r="G41" s="87"/>
      <c r="H41" s="86"/>
      <c r="I41" s="87"/>
      <c r="J41" s="88" t="s">
        <v>87</v>
      </c>
      <c r="K41" s="89"/>
      <c r="L41" s="89"/>
      <c r="M41" s="89"/>
      <c r="N41" s="89"/>
      <c r="O41" s="89"/>
      <c r="P41" s="89"/>
      <c r="Q41" s="89"/>
      <c r="R41" s="89"/>
      <c r="S41" s="90"/>
    </row>
    <row r="42" spans="1:19" ht="42" customHeight="1" x14ac:dyDescent="0.25">
      <c r="A42" s="121"/>
      <c r="B42" s="74" t="s">
        <v>19</v>
      </c>
      <c r="C42" s="126" t="s">
        <v>50</v>
      </c>
      <c r="D42" s="127">
        <v>532</v>
      </c>
      <c r="E42" s="118">
        <v>518</v>
      </c>
      <c r="F42" s="82">
        <f>E42-D42</f>
        <v>-14</v>
      </c>
      <c r="G42" s="83"/>
      <c r="H42" s="82">
        <f>IF(D42=0,0,ROUND(E42/D42*100,1))</f>
        <v>97.4</v>
      </c>
      <c r="I42" s="83"/>
      <c r="J42" s="68" t="s">
        <v>27</v>
      </c>
      <c r="K42" s="69"/>
      <c r="L42" s="69"/>
      <c r="M42" s="69"/>
      <c r="N42" s="69"/>
      <c r="O42" s="69"/>
      <c r="P42" s="69"/>
      <c r="Q42" s="69"/>
      <c r="R42" s="69"/>
      <c r="S42" s="70"/>
    </row>
    <row r="43" spans="1:19" ht="173.25" customHeight="1" x14ac:dyDescent="0.25">
      <c r="A43" s="121"/>
      <c r="B43" s="74"/>
      <c r="C43" s="126"/>
      <c r="D43" s="127"/>
      <c r="E43" s="119"/>
      <c r="F43" s="86"/>
      <c r="G43" s="87"/>
      <c r="H43" s="86"/>
      <c r="I43" s="87"/>
      <c r="J43" s="111" t="s">
        <v>85</v>
      </c>
      <c r="K43" s="112"/>
      <c r="L43" s="112"/>
      <c r="M43" s="112"/>
      <c r="N43" s="112"/>
      <c r="O43" s="112"/>
      <c r="P43" s="112"/>
      <c r="Q43" s="112"/>
      <c r="R43" s="112"/>
      <c r="S43" s="113"/>
    </row>
    <row r="44" spans="1:19" ht="41.25" customHeight="1" x14ac:dyDescent="0.25">
      <c r="A44" s="121"/>
      <c r="B44" s="114" t="s">
        <v>20</v>
      </c>
      <c r="C44" s="116" t="s">
        <v>51</v>
      </c>
      <c r="D44" s="118">
        <v>560</v>
      </c>
      <c r="E44" s="118">
        <v>564</v>
      </c>
      <c r="F44" s="82">
        <f>E44-D44</f>
        <v>4</v>
      </c>
      <c r="G44" s="83"/>
      <c r="H44" s="82">
        <f>IF(D44=0,0,ROUND(E44/D44*100,1))</f>
        <v>100.7</v>
      </c>
      <c r="I44" s="83"/>
      <c r="J44" s="68" t="s">
        <v>23</v>
      </c>
      <c r="K44" s="69"/>
      <c r="L44" s="69"/>
      <c r="M44" s="69"/>
      <c r="N44" s="69"/>
      <c r="O44" s="69"/>
      <c r="P44" s="69"/>
      <c r="Q44" s="69"/>
      <c r="R44" s="69"/>
      <c r="S44" s="70"/>
    </row>
    <row r="45" spans="1:19" ht="156" customHeight="1" thickBot="1" x14ac:dyDescent="0.3">
      <c r="A45" s="122"/>
      <c r="B45" s="115"/>
      <c r="C45" s="117"/>
      <c r="D45" s="119"/>
      <c r="E45" s="119"/>
      <c r="F45" s="86"/>
      <c r="G45" s="87"/>
      <c r="H45" s="86"/>
      <c r="I45" s="87"/>
      <c r="J45" s="56" t="s">
        <v>88</v>
      </c>
      <c r="K45" s="57"/>
      <c r="L45" s="57"/>
      <c r="M45" s="57"/>
      <c r="N45" s="57"/>
      <c r="O45" s="57"/>
      <c r="P45" s="57"/>
      <c r="Q45" s="57"/>
      <c r="R45" s="57"/>
      <c r="S45" s="58"/>
    </row>
    <row r="46" spans="1:19" ht="39" customHeight="1" thickBot="1" x14ac:dyDescent="0.3">
      <c r="A46" s="10"/>
      <c r="B46" s="11"/>
      <c r="C46" s="11"/>
      <c r="D46" s="11"/>
      <c r="E46" s="11"/>
      <c r="F46" s="11"/>
      <c r="G46" s="11"/>
      <c r="H46" s="11"/>
      <c r="I46" s="11"/>
      <c r="J46" s="11"/>
      <c r="K46" s="11"/>
      <c r="L46" s="11"/>
      <c r="M46" s="11"/>
      <c r="N46" s="11"/>
      <c r="O46" s="11"/>
      <c r="P46" s="11"/>
      <c r="Q46" s="11"/>
      <c r="R46" s="11"/>
      <c r="S46" s="11"/>
    </row>
    <row r="47" spans="1:19" ht="26.25" customHeight="1" x14ac:dyDescent="0.5">
      <c r="A47" s="100" t="s">
        <v>5</v>
      </c>
      <c r="B47" s="37" t="s">
        <v>6</v>
      </c>
      <c r="C47" s="38"/>
      <c r="D47" s="43" t="s">
        <v>7</v>
      </c>
      <c r="E47" s="43"/>
      <c r="F47" s="43" t="s">
        <v>8</v>
      </c>
      <c r="G47" s="43"/>
      <c r="H47" s="43"/>
      <c r="I47" s="43"/>
      <c r="J47" s="44" t="s">
        <v>9</v>
      </c>
      <c r="K47" s="45"/>
      <c r="L47" s="45"/>
      <c r="M47" s="45"/>
      <c r="N47" s="45"/>
      <c r="O47" s="45"/>
      <c r="P47" s="45"/>
      <c r="Q47" s="45"/>
      <c r="R47" s="45"/>
      <c r="S47" s="46"/>
    </row>
    <row r="48" spans="1:19" ht="30" customHeight="1" x14ac:dyDescent="0.5">
      <c r="A48" s="101"/>
      <c r="B48" s="39"/>
      <c r="C48" s="40"/>
      <c r="D48" s="28" t="s">
        <v>10</v>
      </c>
      <c r="E48" s="28" t="s">
        <v>11</v>
      </c>
      <c r="F48" s="66" t="s">
        <v>12</v>
      </c>
      <c r="G48" s="66"/>
      <c r="H48" s="66" t="s">
        <v>13</v>
      </c>
      <c r="I48" s="66"/>
      <c r="J48" s="47"/>
      <c r="K48" s="48"/>
      <c r="L48" s="48"/>
      <c r="M48" s="48"/>
      <c r="N48" s="48"/>
      <c r="O48" s="48"/>
      <c r="P48" s="48"/>
      <c r="Q48" s="48"/>
      <c r="R48" s="48"/>
      <c r="S48" s="49"/>
    </row>
    <row r="49" spans="1:19" ht="26.25" customHeight="1" x14ac:dyDescent="0.25">
      <c r="A49" s="102"/>
      <c r="B49" s="41"/>
      <c r="C49" s="42"/>
      <c r="D49" s="29" t="s">
        <v>14</v>
      </c>
      <c r="E49" s="29" t="s">
        <v>15</v>
      </c>
      <c r="F49" s="67" t="s">
        <v>16</v>
      </c>
      <c r="G49" s="67"/>
      <c r="H49" s="67" t="s">
        <v>17</v>
      </c>
      <c r="I49" s="67"/>
      <c r="J49" s="50"/>
      <c r="K49" s="51"/>
      <c r="L49" s="51"/>
      <c r="M49" s="51"/>
      <c r="N49" s="51"/>
      <c r="O49" s="51"/>
      <c r="P49" s="51"/>
      <c r="Q49" s="51"/>
      <c r="R49" s="51"/>
      <c r="S49" s="52"/>
    </row>
    <row r="50" spans="1:19" ht="40.5" customHeight="1" x14ac:dyDescent="0.25">
      <c r="A50" s="120">
        <v>4</v>
      </c>
      <c r="B50" s="91" t="s">
        <v>18</v>
      </c>
      <c r="C50" s="94" t="s">
        <v>32</v>
      </c>
      <c r="D50" s="79">
        <f>IF(D55=0,0,ROUND(D53/D55*100,1))</f>
        <v>100</v>
      </c>
      <c r="E50" s="79">
        <f>IF(E55=0,0,ROUND(E53/E55*100,1))</f>
        <v>100</v>
      </c>
      <c r="F50" s="82">
        <f>E50-D50</f>
        <v>0</v>
      </c>
      <c r="G50" s="83"/>
      <c r="H50" s="82">
        <f>IF(D50=0,0,ROUND(E50/D50*100,1))</f>
        <v>100</v>
      </c>
      <c r="I50" s="83"/>
      <c r="J50" s="68" t="s">
        <v>69</v>
      </c>
      <c r="K50" s="69"/>
      <c r="L50" s="69"/>
      <c r="M50" s="69"/>
      <c r="N50" s="69"/>
      <c r="O50" s="69"/>
      <c r="P50" s="69"/>
      <c r="Q50" s="69"/>
      <c r="R50" s="69"/>
      <c r="S50" s="70"/>
    </row>
    <row r="51" spans="1:19" ht="136.5" customHeight="1" x14ac:dyDescent="0.25">
      <c r="A51" s="121"/>
      <c r="B51" s="92"/>
      <c r="C51" s="95"/>
      <c r="D51" s="80"/>
      <c r="E51" s="80"/>
      <c r="F51" s="84"/>
      <c r="G51" s="85"/>
      <c r="H51" s="84"/>
      <c r="I51" s="85"/>
      <c r="J51" s="71" t="str">
        <f>"El indicador al final del período de evaluación registró un alcanzado del "&amp;E50&amp;" por ciento en comparación con la meta programada del "&amp;D50&amp;" por ciento, representa un cumplimiento de la meta del "&amp;H50&amp;" por ciento, colocando el indicador en un semáforo de color "&amp;IF(AND(D50=0,H50=0),"",IF(AND(H50&gt;=95,H50&lt;=105,H53&gt;=95,H53&lt;=105,H55&gt;=95,H55&lt;=105),"VERDE:SE LOGRÓ LA META",IF(AND(H50&gt;=95,H50&lt;=105,H53&lt;95),"VERDE:AUNQUE EL INDICADOR ES VERDE, HAY VARIACIÓN EN VARIABLES",IF(AND(H50&gt;=95,H50&lt;=105,H53&gt;105),"VERDE:AUNQUE EL INDICADOR ES VERDE, HAY VARIACIÓN EN VARIABLES",IF(AND(H50&gt;=95,H50&lt;=105,H55&lt;95),"VERDE:AUNQUE EL INDICADOR ES VERDE, HAY VARIACIÓN EN VARIABLES",IF(AND(H50&gt;=95,H50&lt;=105,H55&gt;105),"VERDE:AUNQUE EL INDICADOR ES VERDE, HAY VARIACIÓN EN VARIABLES",IF(OR(AND(H50&gt;=90,H50&lt;95),AND(H50&gt;105,H50&lt;=110)),"AMARILLO",IF(OR(H50&lt;90,H50&gt;110),"ROJO",IF(AND(D50&lt;&gt;0,E50=0),"ROJO","")))))))))&amp;". 
"&amp;IF(AND(D50=0,E50=0),"NO",IF(OR(H50&lt;95,H50&gt;105),"SI","NO"))&amp;" hubo variación en el indicador y "&amp;IF(AND(D53=0,D55=0,H53=0,H55=0),"NO",IF(OR(H53&lt;95,H53&gt;105,H55&lt;95,H55&gt;105),"SI","NO"))&amp;"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51" s="72"/>
      <c r="L51" s="72"/>
      <c r="M51" s="72"/>
      <c r="N51" s="72"/>
      <c r="O51" s="72"/>
      <c r="P51" s="72"/>
      <c r="Q51" s="72"/>
      <c r="R51" s="72"/>
      <c r="S51" s="73"/>
    </row>
    <row r="52" spans="1:19" ht="264" customHeight="1" x14ac:dyDescent="0.25">
      <c r="A52" s="121"/>
      <c r="B52" s="93"/>
      <c r="C52" s="96"/>
      <c r="D52" s="81"/>
      <c r="E52" s="81"/>
      <c r="F52" s="86"/>
      <c r="G52" s="87"/>
      <c r="H52" s="86"/>
      <c r="I52" s="87"/>
      <c r="J52" s="88" t="s">
        <v>89</v>
      </c>
      <c r="K52" s="89"/>
      <c r="L52" s="89"/>
      <c r="M52" s="89"/>
      <c r="N52" s="89"/>
      <c r="O52" s="89"/>
      <c r="P52" s="89"/>
      <c r="Q52" s="89"/>
      <c r="R52" s="89"/>
      <c r="S52" s="90"/>
    </row>
    <row r="53" spans="1:19" ht="35.25" customHeight="1" x14ac:dyDescent="0.25">
      <c r="A53" s="121"/>
      <c r="B53" s="114" t="s">
        <v>19</v>
      </c>
      <c r="C53" s="116" t="s">
        <v>33</v>
      </c>
      <c r="D53" s="118">
        <v>718770</v>
      </c>
      <c r="E53" s="118">
        <v>771365</v>
      </c>
      <c r="F53" s="82">
        <f>E53-D53</f>
        <v>52595</v>
      </c>
      <c r="G53" s="83"/>
      <c r="H53" s="82">
        <f>IF(D53=0,0,ROUND(E53/D53*100,1))</f>
        <v>107.3</v>
      </c>
      <c r="I53" s="83"/>
      <c r="J53" s="68" t="s">
        <v>27</v>
      </c>
      <c r="K53" s="69"/>
      <c r="L53" s="69"/>
      <c r="M53" s="69"/>
      <c r="N53" s="69"/>
      <c r="O53" s="69"/>
      <c r="P53" s="69"/>
      <c r="Q53" s="69"/>
      <c r="R53" s="69"/>
      <c r="S53" s="70"/>
    </row>
    <row r="54" spans="1:19" ht="180.75" customHeight="1" x14ac:dyDescent="0.25">
      <c r="A54" s="121"/>
      <c r="B54" s="115"/>
      <c r="C54" s="117"/>
      <c r="D54" s="119"/>
      <c r="E54" s="119"/>
      <c r="F54" s="86"/>
      <c r="G54" s="87"/>
      <c r="H54" s="86"/>
      <c r="I54" s="87"/>
      <c r="J54" s="111" t="s">
        <v>85</v>
      </c>
      <c r="K54" s="112"/>
      <c r="L54" s="112"/>
      <c r="M54" s="112"/>
      <c r="N54" s="112"/>
      <c r="O54" s="112"/>
      <c r="P54" s="112"/>
      <c r="Q54" s="112"/>
      <c r="R54" s="112"/>
      <c r="S54" s="113"/>
    </row>
    <row r="55" spans="1:19" ht="38.25" customHeight="1" x14ac:dyDescent="0.25">
      <c r="A55" s="121"/>
      <c r="B55" s="114" t="s">
        <v>20</v>
      </c>
      <c r="C55" s="116" t="s">
        <v>52</v>
      </c>
      <c r="D55" s="118">
        <v>718770</v>
      </c>
      <c r="E55" s="118">
        <v>771365</v>
      </c>
      <c r="F55" s="82">
        <f>E55-D55</f>
        <v>52595</v>
      </c>
      <c r="G55" s="83"/>
      <c r="H55" s="82">
        <f>IF(D55=0,0,ROUND(E55/D55*100,1))</f>
        <v>107.3</v>
      </c>
      <c r="I55" s="83"/>
      <c r="J55" s="68" t="s">
        <v>23</v>
      </c>
      <c r="K55" s="69"/>
      <c r="L55" s="69"/>
      <c r="M55" s="69"/>
      <c r="N55" s="69"/>
      <c r="O55" s="69"/>
      <c r="P55" s="69"/>
      <c r="Q55" s="69"/>
      <c r="R55" s="69"/>
      <c r="S55" s="70"/>
    </row>
    <row r="56" spans="1:19" ht="169.5" customHeight="1" thickBot="1" x14ac:dyDescent="0.3">
      <c r="A56" s="122"/>
      <c r="B56" s="115"/>
      <c r="C56" s="117"/>
      <c r="D56" s="119"/>
      <c r="E56" s="119"/>
      <c r="F56" s="86"/>
      <c r="G56" s="87"/>
      <c r="H56" s="86"/>
      <c r="I56" s="87"/>
      <c r="J56" s="56" t="s">
        <v>90</v>
      </c>
      <c r="K56" s="57"/>
      <c r="L56" s="57"/>
      <c r="M56" s="57"/>
      <c r="N56" s="57"/>
      <c r="O56" s="57"/>
      <c r="P56" s="57"/>
      <c r="Q56" s="57"/>
      <c r="R56" s="57"/>
      <c r="S56" s="58"/>
    </row>
    <row r="57" spans="1:19" ht="355.5" customHeight="1" thickBot="1" x14ac:dyDescent="0.3">
      <c r="A57" s="134" t="s">
        <v>26</v>
      </c>
      <c r="B57" s="135"/>
      <c r="C57" s="135"/>
      <c r="D57" s="135"/>
      <c r="E57" s="135"/>
      <c r="F57" s="135"/>
      <c r="G57" s="135"/>
      <c r="H57" s="135"/>
      <c r="I57" s="135"/>
      <c r="J57" s="135"/>
      <c r="K57" s="135"/>
      <c r="L57" s="135"/>
      <c r="M57" s="135"/>
      <c r="N57" s="135"/>
      <c r="O57" s="135"/>
      <c r="P57" s="135"/>
      <c r="Q57" s="135"/>
      <c r="R57" s="135"/>
      <c r="S57" s="136"/>
    </row>
    <row r="58" spans="1:19" ht="36" customHeight="1" x14ac:dyDescent="0.5">
      <c r="A58" s="100" t="s">
        <v>5</v>
      </c>
      <c r="B58" s="37" t="s">
        <v>6</v>
      </c>
      <c r="C58" s="38"/>
      <c r="D58" s="43" t="s">
        <v>7</v>
      </c>
      <c r="E58" s="43"/>
      <c r="F58" s="43" t="s">
        <v>8</v>
      </c>
      <c r="G58" s="43"/>
      <c r="H58" s="43"/>
      <c r="I58" s="43"/>
      <c r="J58" s="44" t="s">
        <v>9</v>
      </c>
      <c r="K58" s="45"/>
      <c r="L58" s="45"/>
      <c r="M58" s="45"/>
      <c r="N58" s="45"/>
      <c r="O58" s="45"/>
      <c r="P58" s="45"/>
      <c r="Q58" s="45"/>
      <c r="R58" s="45"/>
      <c r="S58" s="46"/>
    </row>
    <row r="59" spans="1:19" ht="30" customHeight="1" x14ac:dyDescent="0.5">
      <c r="A59" s="101"/>
      <c r="B59" s="39"/>
      <c r="C59" s="40"/>
      <c r="D59" s="28" t="s">
        <v>10</v>
      </c>
      <c r="E59" s="28" t="s">
        <v>11</v>
      </c>
      <c r="F59" s="66" t="s">
        <v>12</v>
      </c>
      <c r="G59" s="66"/>
      <c r="H59" s="66" t="s">
        <v>13</v>
      </c>
      <c r="I59" s="66"/>
      <c r="J59" s="47"/>
      <c r="K59" s="48"/>
      <c r="L59" s="48"/>
      <c r="M59" s="48"/>
      <c r="N59" s="48"/>
      <c r="O59" s="48"/>
      <c r="P59" s="48"/>
      <c r="Q59" s="48"/>
      <c r="R59" s="48"/>
      <c r="S59" s="49"/>
    </row>
    <row r="60" spans="1:19" ht="35.25" customHeight="1" x14ac:dyDescent="0.25">
      <c r="A60" s="102"/>
      <c r="B60" s="41"/>
      <c r="C60" s="42"/>
      <c r="D60" s="29" t="s">
        <v>14</v>
      </c>
      <c r="E60" s="29" t="s">
        <v>15</v>
      </c>
      <c r="F60" s="67" t="s">
        <v>16</v>
      </c>
      <c r="G60" s="67"/>
      <c r="H60" s="67" t="s">
        <v>17</v>
      </c>
      <c r="I60" s="67"/>
      <c r="J60" s="50"/>
      <c r="K60" s="51"/>
      <c r="L60" s="51"/>
      <c r="M60" s="51"/>
      <c r="N60" s="51"/>
      <c r="O60" s="51"/>
      <c r="P60" s="51"/>
      <c r="Q60" s="51"/>
      <c r="R60" s="51"/>
      <c r="S60" s="52"/>
    </row>
    <row r="61" spans="1:19" ht="37.5" customHeight="1" x14ac:dyDescent="0.25">
      <c r="A61" s="120">
        <v>5</v>
      </c>
      <c r="B61" s="91" t="s">
        <v>18</v>
      </c>
      <c r="C61" s="94" t="s">
        <v>34</v>
      </c>
      <c r="D61" s="79">
        <f>IF(D66=0,0,ROUND(D64/D66*100,1))</f>
        <v>33.299999999999997</v>
      </c>
      <c r="E61" s="79">
        <f>IF(E66=0,0,ROUND(E64/E66*100,1))</f>
        <v>34.799999999999997</v>
      </c>
      <c r="F61" s="82">
        <f>E61-D61</f>
        <v>1.5</v>
      </c>
      <c r="G61" s="83"/>
      <c r="H61" s="82">
        <f>IF(D61=0,0,ROUND(E61/D61*100,1))</f>
        <v>104.5</v>
      </c>
      <c r="I61" s="83"/>
      <c r="J61" s="68" t="s">
        <v>69</v>
      </c>
      <c r="K61" s="69"/>
      <c r="L61" s="69"/>
      <c r="M61" s="69"/>
      <c r="N61" s="69"/>
      <c r="O61" s="69"/>
      <c r="P61" s="69"/>
      <c r="Q61" s="69"/>
      <c r="R61" s="69"/>
      <c r="S61" s="70"/>
    </row>
    <row r="62" spans="1:19" ht="171" customHeight="1" x14ac:dyDescent="0.25">
      <c r="A62" s="121"/>
      <c r="B62" s="92"/>
      <c r="C62" s="95"/>
      <c r="D62" s="80"/>
      <c r="E62" s="80"/>
      <c r="F62" s="84"/>
      <c r="G62" s="85"/>
      <c r="H62" s="84"/>
      <c r="I62" s="85"/>
      <c r="J62" s="71" t="str">
        <f>"El indicador al final del período de evaluación registró un alcanzado del "&amp;E61&amp;" por ciento en comparación con la meta programada del "&amp;D61&amp;" por ciento, representa un cumplimiento de la meta del "&amp;H61&amp;" por ciento, colocando el indicador en un semáforo de color "&amp;IF(AND(D61=0,H61=0),"",IF(AND(H61&gt;=95,H61&lt;=105,H64&gt;=95,H64&lt;=105,H66&gt;=95,H66&lt;=105),"VERDE:SE LOGRÓ LA META",IF(AND(H61&gt;=95,H61&lt;=105,H64&lt;95),"VERDE:AUNQUE EL INDICADOR ES VERDE, HAY VARIACIÓN EN VARIABLES",IF(AND(H61&gt;=95,H61&lt;=105,H64&gt;105),"VERDE:AUNQUE EL INDICADOR ES VERDE, HAY VARIACIÓN EN VARIABLES",IF(AND(H61&gt;=95,H61&lt;=105,H66&lt;95),"VERDE:AUNQUE EL INDICADOR ES VERDE, HAY VARIACIÓN EN VARIABLES",IF(AND(H61&gt;=95,H61&lt;=105,H66&gt;105),"VERDE:AUNQUE EL INDICADOR ES VERDE, HAY VARIACIÓN EN VARIABLES",IF(OR(AND(H61&gt;=90,H61&lt;95),AND(H61&gt;105,H61&lt;=110)),"AMARILLO",IF(OR(H61&lt;90,H61&gt;110),"ROJO",IF(AND(D61&lt;&gt;0,E61=0),"ROJO","")))))))))&amp;". 
"&amp;IF(AND(D61=0,E61=0),"NO",IF(OR(H61&lt;95,H61&gt;105),"SI","NO"))&amp;" hubo variación en el indicador y "&amp;IF(AND(D64=0,D66=0,H64=0,H66=0),"NO",IF(OR(H64&lt;95,H64&gt;105,H66&lt;95,H66&gt;105),"SI","NO"))&amp;" hubo variación en variables."</f>
        <v>El indicador al final del período de evaluación registró un alcanzado del 34.8 por ciento en comparación con la meta programada del 33.3 por ciento, representa un cumplimiento de la meta del 104.5 por ciento, colocando el indicador en un semáforo de color VERDE:AUNQUE EL INDICADOR ES VERDE, HAY VARIACIÓN EN VARIABLES. 
NO hubo variación en el indicador y SI hubo variación en variables.</v>
      </c>
      <c r="K62" s="72"/>
      <c r="L62" s="72"/>
      <c r="M62" s="72"/>
      <c r="N62" s="72"/>
      <c r="O62" s="72"/>
      <c r="P62" s="72"/>
      <c r="Q62" s="72"/>
      <c r="R62" s="72"/>
      <c r="S62" s="73"/>
    </row>
    <row r="63" spans="1:19" ht="302.25" customHeight="1" x14ac:dyDescent="0.25">
      <c r="A63" s="121"/>
      <c r="B63" s="93"/>
      <c r="C63" s="96"/>
      <c r="D63" s="81"/>
      <c r="E63" s="81"/>
      <c r="F63" s="86"/>
      <c r="G63" s="87"/>
      <c r="H63" s="86"/>
      <c r="I63" s="87"/>
      <c r="J63" s="88" t="s">
        <v>91</v>
      </c>
      <c r="K63" s="89"/>
      <c r="L63" s="89"/>
      <c r="M63" s="89"/>
      <c r="N63" s="89"/>
      <c r="O63" s="89"/>
      <c r="P63" s="89"/>
      <c r="Q63" s="89"/>
      <c r="R63" s="89"/>
      <c r="S63" s="90"/>
    </row>
    <row r="64" spans="1:19" ht="42" customHeight="1" x14ac:dyDescent="0.25">
      <c r="A64" s="121"/>
      <c r="B64" s="114" t="s">
        <v>19</v>
      </c>
      <c r="C64" s="75" t="s">
        <v>35</v>
      </c>
      <c r="D64" s="127">
        <v>71868</v>
      </c>
      <c r="E64" s="127">
        <v>82007</v>
      </c>
      <c r="F64" s="65">
        <f t="shared" ref="F64" si="4">E64-D64</f>
        <v>10139</v>
      </c>
      <c r="G64" s="65"/>
      <c r="H64" s="65">
        <f t="shared" ref="H64" si="5">IF(D64=0,0,ROUND(E64/D64*100,1))</f>
        <v>114.1</v>
      </c>
      <c r="I64" s="65"/>
      <c r="J64" s="68" t="s">
        <v>27</v>
      </c>
      <c r="K64" s="69"/>
      <c r="L64" s="69"/>
      <c r="M64" s="69"/>
      <c r="N64" s="69"/>
      <c r="O64" s="69"/>
      <c r="P64" s="69"/>
      <c r="Q64" s="69"/>
      <c r="R64" s="69"/>
      <c r="S64" s="70"/>
    </row>
    <row r="65" spans="1:19" ht="210.75" customHeight="1" x14ac:dyDescent="0.25">
      <c r="A65" s="121"/>
      <c r="B65" s="115"/>
      <c r="C65" s="75"/>
      <c r="D65" s="127"/>
      <c r="E65" s="127"/>
      <c r="F65" s="65"/>
      <c r="G65" s="65"/>
      <c r="H65" s="65"/>
      <c r="I65" s="65"/>
      <c r="J65" s="111" t="s">
        <v>85</v>
      </c>
      <c r="K65" s="112"/>
      <c r="L65" s="112"/>
      <c r="M65" s="112"/>
      <c r="N65" s="112"/>
      <c r="O65" s="112"/>
      <c r="P65" s="112"/>
      <c r="Q65" s="112"/>
      <c r="R65" s="112"/>
      <c r="S65" s="113"/>
    </row>
    <row r="66" spans="1:19" ht="48" customHeight="1" x14ac:dyDescent="0.25">
      <c r="A66" s="121"/>
      <c r="B66" s="114" t="s">
        <v>20</v>
      </c>
      <c r="C66" s="126" t="s">
        <v>53</v>
      </c>
      <c r="D66" s="127">
        <v>215536</v>
      </c>
      <c r="E66" s="127">
        <v>235978</v>
      </c>
      <c r="F66" s="65">
        <f>E66-D66</f>
        <v>20442</v>
      </c>
      <c r="G66" s="65"/>
      <c r="H66" s="65">
        <f>IF(D66=0,0,ROUND(E66/D66*100,1))</f>
        <v>109.5</v>
      </c>
      <c r="I66" s="65"/>
      <c r="J66" s="68" t="s">
        <v>23</v>
      </c>
      <c r="K66" s="69"/>
      <c r="L66" s="69"/>
      <c r="M66" s="69"/>
      <c r="N66" s="69"/>
      <c r="O66" s="69"/>
      <c r="P66" s="69"/>
      <c r="Q66" s="69"/>
      <c r="R66" s="69"/>
      <c r="S66" s="70"/>
    </row>
    <row r="67" spans="1:19" ht="194.25" customHeight="1" thickBot="1" x14ac:dyDescent="0.3">
      <c r="A67" s="122"/>
      <c r="B67" s="115"/>
      <c r="C67" s="126"/>
      <c r="D67" s="127"/>
      <c r="E67" s="127"/>
      <c r="F67" s="65"/>
      <c r="G67" s="65"/>
      <c r="H67" s="65"/>
      <c r="I67" s="65"/>
      <c r="J67" s="56" t="s">
        <v>92</v>
      </c>
      <c r="K67" s="57"/>
      <c r="L67" s="57"/>
      <c r="M67" s="57"/>
      <c r="N67" s="57"/>
      <c r="O67" s="57"/>
      <c r="P67" s="57"/>
      <c r="Q67" s="57"/>
      <c r="R67" s="57"/>
      <c r="S67" s="58"/>
    </row>
    <row r="68" spans="1:19" ht="37.5" customHeight="1" thickBot="1" x14ac:dyDescent="0.3">
      <c r="A68" s="19"/>
      <c r="B68" s="13"/>
      <c r="C68" s="14"/>
      <c r="D68" s="15"/>
      <c r="E68" s="15"/>
      <c r="F68" s="16"/>
      <c r="G68" s="16"/>
      <c r="H68" s="16"/>
      <c r="I68" s="16"/>
      <c r="J68" s="17"/>
      <c r="K68" s="17"/>
      <c r="L68" s="17"/>
      <c r="M68" s="17"/>
      <c r="N68" s="17"/>
      <c r="O68" s="17"/>
      <c r="P68" s="17"/>
      <c r="Q68" s="17"/>
      <c r="R68" s="17"/>
      <c r="S68" s="18"/>
    </row>
    <row r="69" spans="1:19" ht="36.75" customHeight="1" x14ac:dyDescent="0.5">
      <c r="A69" s="100" t="s">
        <v>5</v>
      </c>
      <c r="B69" s="37" t="s">
        <v>6</v>
      </c>
      <c r="C69" s="38"/>
      <c r="D69" s="43" t="s">
        <v>7</v>
      </c>
      <c r="E69" s="43"/>
      <c r="F69" s="43" t="s">
        <v>8</v>
      </c>
      <c r="G69" s="43"/>
      <c r="H69" s="43"/>
      <c r="I69" s="43"/>
      <c r="J69" s="44" t="s">
        <v>9</v>
      </c>
      <c r="K69" s="45"/>
      <c r="L69" s="45"/>
      <c r="M69" s="45"/>
      <c r="N69" s="45"/>
      <c r="O69" s="45"/>
      <c r="P69" s="45"/>
      <c r="Q69" s="45"/>
      <c r="R69" s="45"/>
      <c r="S69" s="46"/>
    </row>
    <row r="70" spans="1:19" ht="30.75" customHeight="1" x14ac:dyDescent="0.5">
      <c r="A70" s="101"/>
      <c r="B70" s="39"/>
      <c r="C70" s="40"/>
      <c r="D70" s="28" t="s">
        <v>10</v>
      </c>
      <c r="E70" s="28" t="s">
        <v>11</v>
      </c>
      <c r="F70" s="66" t="s">
        <v>12</v>
      </c>
      <c r="G70" s="66"/>
      <c r="H70" s="66" t="s">
        <v>13</v>
      </c>
      <c r="I70" s="66"/>
      <c r="J70" s="47"/>
      <c r="K70" s="48"/>
      <c r="L70" s="48"/>
      <c r="M70" s="48"/>
      <c r="N70" s="48"/>
      <c r="O70" s="48"/>
      <c r="P70" s="48"/>
      <c r="Q70" s="48"/>
      <c r="R70" s="48"/>
      <c r="S70" s="49"/>
    </row>
    <row r="71" spans="1:19" ht="29.25" customHeight="1" x14ac:dyDescent="0.25">
      <c r="A71" s="102"/>
      <c r="B71" s="41"/>
      <c r="C71" s="42"/>
      <c r="D71" s="29" t="s">
        <v>14</v>
      </c>
      <c r="E71" s="29" t="s">
        <v>15</v>
      </c>
      <c r="F71" s="67" t="s">
        <v>16</v>
      </c>
      <c r="G71" s="67"/>
      <c r="H71" s="67" t="s">
        <v>17</v>
      </c>
      <c r="I71" s="67"/>
      <c r="J71" s="50"/>
      <c r="K71" s="51"/>
      <c r="L71" s="51"/>
      <c r="M71" s="51"/>
      <c r="N71" s="51"/>
      <c r="O71" s="51"/>
      <c r="P71" s="51"/>
      <c r="Q71" s="51"/>
      <c r="R71" s="51"/>
      <c r="S71" s="52"/>
    </row>
    <row r="72" spans="1:19" ht="62.25" customHeight="1" x14ac:dyDescent="0.25">
      <c r="A72" s="153">
        <v>6</v>
      </c>
      <c r="B72" s="91" t="s">
        <v>18</v>
      </c>
      <c r="C72" s="94" t="s">
        <v>36</v>
      </c>
      <c r="D72" s="79">
        <f>IF(D77=0,0,ROUND(D75/D77*100,1))</f>
        <v>100</v>
      </c>
      <c r="E72" s="79">
        <f>IF(E77=0,0,ROUND(E75/E77*100,1))</f>
        <v>100</v>
      </c>
      <c r="F72" s="82">
        <f>E72-D72</f>
        <v>0</v>
      </c>
      <c r="G72" s="83"/>
      <c r="H72" s="82">
        <f>IF(D72=0,0,ROUND(E72/D72*100,1))</f>
        <v>100</v>
      </c>
      <c r="I72" s="83"/>
      <c r="J72" s="68" t="s">
        <v>69</v>
      </c>
      <c r="K72" s="69"/>
      <c r="L72" s="69"/>
      <c r="M72" s="69"/>
      <c r="N72" s="69"/>
      <c r="O72" s="69"/>
      <c r="P72" s="69"/>
      <c r="Q72" s="69"/>
      <c r="R72" s="69"/>
      <c r="S72" s="70"/>
    </row>
    <row r="73" spans="1:19" ht="171" customHeight="1" x14ac:dyDescent="0.25">
      <c r="A73" s="153"/>
      <c r="B73" s="92"/>
      <c r="C73" s="95"/>
      <c r="D73" s="80"/>
      <c r="E73" s="80"/>
      <c r="F73" s="84"/>
      <c r="G73" s="85"/>
      <c r="H73" s="84"/>
      <c r="I73" s="85"/>
      <c r="J73" s="71" t="str">
        <f>"El indicador al final del período de evaluación registró un alcanzado del "&amp;E72&amp;" por ciento en comparación con la meta programada del "&amp;D72&amp;" por ciento, representa un cumplimiento de la meta del "&amp;H72&amp;" por ciento, colocando el indicador en un semáforo de color "&amp;IF(AND(D72=0,H72=0),"",IF(AND(H72&gt;=95,H72&lt;=105,H75&gt;=95,H75&lt;=105,H77&gt;=95,H77&lt;=105),"VERDE:SE LOGRÓ LA META",IF(AND(H72&gt;=95,H72&lt;=105,H75&lt;95),"VERDE:AUNQUE EL INDICADOR ES VERDE, HAY VARIACIÓN EN VARIABLES",IF(AND(H72&gt;=95,H72&lt;=105,H75&gt;105),"VERDE:AUNQUE EL INDICADOR ES VERDE, HAY VARIACIÓN EN VARIABLES",IF(AND(H72&gt;=95,H72&lt;=105,H77&lt;95),"VERDE:AUNQUE EL INDICADOR ES VERDE, HAY VARIACIÓN EN VARIABLES",IF(AND(H72&gt;=95,H72&lt;=105,H77&gt;105),"VERDE:AUNQUE EL INDICADOR ES VERDE, HAY VARIACIÓN EN VARIABLES",IF(OR(AND(H72&gt;=90,H72&lt;95),AND(H72&gt;105,H72&lt;=110)),"AMARILLO",IF(OR(H72&lt;90,H72&gt;110),"ROJO",IF(AND(D72&lt;&gt;0,E72=0),"ROJO","")))))))))&amp;". 
"&amp;IF(AND(D72=0,E72=0),"NO",IF(OR(H72&lt;95,H72&gt;105),"SI","NO"))&amp;" hubo variación en el indicador y "&amp;IF(AND(D75=0,D77=0,H75=0,H77=0),"NO",IF(OR(H75&lt;95,H75&gt;105,H77&lt;95,H77&gt;105),"SI","NO"))&amp;"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73" s="72"/>
      <c r="L73" s="72"/>
      <c r="M73" s="72"/>
      <c r="N73" s="72"/>
      <c r="O73" s="72"/>
      <c r="P73" s="72"/>
      <c r="Q73" s="72"/>
      <c r="R73" s="72"/>
      <c r="S73" s="73"/>
    </row>
    <row r="74" spans="1:19" ht="273" customHeight="1" x14ac:dyDescent="0.25">
      <c r="A74" s="153"/>
      <c r="B74" s="93"/>
      <c r="C74" s="96"/>
      <c r="D74" s="81"/>
      <c r="E74" s="81"/>
      <c r="F74" s="86"/>
      <c r="G74" s="87"/>
      <c r="H74" s="86"/>
      <c r="I74" s="87"/>
      <c r="J74" s="88" t="s">
        <v>93</v>
      </c>
      <c r="K74" s="89"/>
      <c r="L74" s="89"/>
      <c r="M74" s="89"/>
      <c r="N74" s="89"/>
      <c r="O74" s="89"/>
      <c r="P74" s="89"/>
      <c r="Q74" s="89"/>
      <c r="R74" s="89"/>
      <c r="S74" s="90"/>
    </row>
    <row r="75" spans="1:19" ht="37.5" customHeight="1" x14ac:dyDescent="0.25">
      <c r="A75" s="153"/>
      <c r="B75" s="74" t="s">
        <v>19</v>
      </c>
      <c r="C75" s="75" t="s">
        <v>37</v>
      </c>
      <c r="D75" s="127">
        <v>5316</v>
      </c>
      <c r="E75" s="127">
        <v>5448</v>
      </c>
      <c r="F75" s="65">
        <f t="shared" ref="F75" si="6">E75-D75</f>
        <v>132</v>
      </c>
      <c r="G75" s="65"/>
      <c r="H75" s="65">
        <f t="shared" ref="H75" si="7">IF(D75=0,0,ROUND(E75/D75*100,1))</f>
        <v>102.5</v>
      </c>
      <c r="I75" s="65"/>
      <c r="J75" s="68" t="s">
        <v>27</v>
      </c>
      <c r="K75" s="69"/>
      <c r="L75" s="69"/>
      <c r="M75" s="69"/>
      <c r="N75" s="69"/>
      <c r="O75" s="69"/>
      <c r="P75" s="69"/>
      <c r="Q75" s="69"/>
      <c r="R75" s="69"/>
      <c r="S75" s="70"/>
    </row>
    <row r="76" spans="1:19" ht="234.75" customHeight="1" x14ac:dyDescent="0.25">
      <c r="A76" s="153"/>
      <c r="B76" s="74"/>
      <c r="C76" s="75"/>
      <c r="D76" s="127"/>
      <c r="E76" s="127"/>
      <c r="F76" s="65"/>
      <c r="G76" s="65"/>
      <c r="H76" s="65"/>
      <c r="I76" s="65"/>
      <c r="J76" s="111" t="s">
        <v>85</v>
      </c>
      <c r="K76" s="112"/>
      <c r="L76" s="112"/>
      <c r="M76" s="112"/>
      <c r="N76" s="112"/>
      <c r="O76" s="112"/>
      <c r="P76" s="112"/>
      <c r="Q76" s="112"/>
      <c r="R76" s="112"/>
      <c r="S76" s="113"/>
    </row>
    <row r="77" spans="1:19" ht="32.25" customHeight="1" x14ac:dyDescent="0.25">
      <c r="A77" s="153"/>
      <c r="B77" s="74" t="s">
        <v>20</v>
      </c>
      <c r="C77" s="126" t="s">
        <v>54</v>
      </c>
      <c r="D77" s="127">
        <v>5316</v>
      </c>
      <c r="E77" s="127">
        <v>5448</v>
      </c>
      <c r="F77" s="65">
        <f>E77-D77</f>
        <v>132</v>
      </c>
      <c r="G77" s="65"/>
      <c r="H77" s="65">
        <f>IF(D77=0,0,ROUND(E77/D77*100,1))</f>
        <v>102.5</v>
      </c>
      <c r="I77" s="65"/>
      <c r="J77" s="68" t="s">
        <v>23</v>
      </c>
      <c r="K77" s="69"/>
      <c r="L77" s="69"/>
      <c r="M77" s="69"/>
      <c r="N77" s="69"/>
      <c r="O77" s="69"/>
      <c r="P77" s="69"/>
      <c r="Q77" s="69"/>
      <c r="R77" s="69"/>
      <c r="S77" s="70"/>
    </row>
    <row r="78" spans="1:19" ht="219.75" customHeight="1" thickBot="1" x14ac:dyDescent="0.3">
      <c r="A78" s="153"/>
      <c r="B78" s="74"/>
      <c r="C78" s="126"/>
      <c r="D78" s="127"/>
      <c r="E78" s="127"/>
      <c r="F78" s="65"/>
      <c r="G78" s="65"/>
      <c r="H78" s="65"/>
      <c r="I78" s="65"/>
      <c r="J78" s="56" t="s">
        <v>86</v>
      </c>
      <c r="K78" s="57"/>
      <c r="L78" s="57"/>
      <c r="M78" s="57"/>
      <c r="N78" s="57"/>
      <c r="O78" s="57"/>
      <c r="P78" s="57"/>
      <c r="Q78" s="57"/>
      <c r="R78" s="57"/>
      <c r="S78" s="58"/>
    </row>
    <row r="79" spans="1:19" ht="354.95" customHeight="1" thickBot="1" x14ac:dyDescent="0.3">
      <c r="A79" s="134" t="s">
        <v>24</v>
      </c>
      <c r="B79" s="154"/>
      <c r="C79" s="154"/>
      <c r="D79" s="154"/>
      <c r="E79" s="154"/>
      <c r="F79" s="154"/>
      <c r="G79" s="154"/>
      <c r="H79" s="154"/>
      <c r="I79" s="154"/>
      <c r="J79" s="154"/>
      <c r="K79" s="154"/>
      <c r="L79" s="154"/>
      <c r="M79" s="154"/>
      <c r="N79" s="154"/>
      <c r="O79" s="154"/>
      <c r="P79" s="154"/>
      <c r="Q79" s="154"/>
      <c r="R79" s="154"/>
      <c r="S79" s="155"/>
    </row>
    <row r="80" spans="1:19" ht="45" customHeight="1" x14ac:dyDescent="0.5">
      <c r="A80" s="100" t="s">
        <v>5</v>
      </c>
      <c r="B80" s="37" t="s">
        <v>6</v>
      </c>
      <c r="C80" s="38"/>
      <c r="D80" s="43" t="s">
        <v>7</v>
      </c>
      <c r="E80" s="43"/>
      <c r="F80" s="43" t="s">
        <v>8</v>
      </c>
      <c r="G80" s="43"/>
      <c r="H80" s="43"/>
      <c r="I80" s="43"/>
      <c r="J80" s="44" t="s">
        <v>9</v>
      </c>
      <c r="K80" s="45"/>
      <c r="L80" s="45"/>
      <c r="M80" s="45"/>
      <c r="N80" s="45"/>
      <c r="O80" s="45"/>
      <c r="P80" s="45"/>
      <c r="Q80" s="45"/>
      <c r="R80" s="45"/>
      <c r="S80" s="46"/>
    </row>
    <row r="81" spans="1:19" ht="30" customHeight="1" x14ac:dyDescent="0.5">
      <c r="A81" s="101"/>
      <c r="B81" s="39"/>
      <c r="C81" s="40"/>
      <c r="D81" s="28" t="s">
        <v>10</v>
      </c>
      <c r="E81" s="28" t="s">
        <v>11</v>
      </c>
      <c r="F81" s="66" t="s">
        <v>12</v>
      </c>
      <c r="G81" s="66"/>
      <c r="H81" s="66" t="s">
        <v>13</v>
      </c>
      <c r="I81" s="66"/>
      <c r="J81" s="47"/>
      <c r="K81" s="48"/>
      <c r="L81" s="48"/>
      <c r="M81" s="48"/>
      <c r="N81" s="48"/>
      <c r="O81" s="48"/>
      <c r="P81" s="48"/>
      <c r="Q81" s="48"/>
      <c r="R81" s="48"/>
      <c r="S81" s="49"/>
    </row>
    <row r="82" spans="1:19" ht="30" customHeight="1" x14ac:dyDescent="0.25">
      <c r="A82" s="102"/>
      <c r="B82" s="41"/>
      <c r="C82" s="42"/>
      <c r="D82" s="29" t="s">
        <v>14</v>
      </c>
      <c r="E82" s="29" t="s">
        <v>15</v>
      </c>
      <c r="F82" s="67" t="s">
        <v>16</v>
      </c>
      <c r="G82" s="67"/>
      <c r="H82" s="67" t="s">
        <v>17</v>
      </c>
      <c r="I82" s="67"/>
      <c r="J82" s="50"/>
      <c r="K82" s="51"/>
      <c r="L82" s="51"/>
      <c r="M82" s="51"/>
      <c r="N82" s="51"/>
      <c r="O82" s="51"/>
      <c r="P82" s="51"/>
      <c r="Q82" s="51"/>
      <c r="R82" s="51"/>
      <c r="S82" s="52"/>
    </row>
    <row r="83" spans="1:19" ht="43.5" customHeight="1" x14ac:dyDescent="0.25">
      <c r="A83" s="120">
        <v>7</v>
      </c>
      <c r="B83" s="91" t="s">
        <v>18</v>
      </c>
      <c r="C83" s="94" t="s">
        <v>77</v>
      </c>
      <c r="D83" s="79">
        <f>IF(D88=0,0,ROUND(D86/D88*100,1))</f>
        <v>100</v>
      </c>
      <c r="E83" s="79">
        <f>IF(E88=0,0,ROUND(E86/E88*100,1))</f>
        <v>107.7</v>
      </c>
      <c r="F83" s="82">
        <f>E83-D83</f>
        <v>7.7000000000000028</v>
      </c>
      <c r="G83" s="83"/>
      <c r="H83" s="82">
        <f>IF(D83=0,0,ROUND(E83/D83*100,1))</f>
        <v>107.7</v>
      </c>
      <c r="I83" s="83"/>
      <c r="J83" s="68" t="s">
        <v>69</v>
      </c>
      <c r="K83" s="69"/>
      <c r="L83" s="69"/>
      <c r="M83" s="69"/>
      <c r="N83" s="69"/>
      <c r="O83" s="69"/>
      <c r="P83" s="69"/>
      <c r="Q83" s="69"/>
      <c r="R83" s="69"/>
      <c r="S83" s="70"/>
    </row>
    <row r="84" spans="1:19" ht="167.25" customHeight="1" x14ac:dyDescent="0.25">
      <c r="A84" s="121"/>
      <c r="B84" s="92"/>
      <c r="C84" s="95"/>
      <c r="D84" s="80"/>
      <c r="E84" s="80"/>
      <c r="F84" s="84"/>
      <c r="G84" s="85"/>
      <c r="H84" s="84"/>
      <c r="I84" s="85"/>
      <c r="J84" s="71" t="str">
        <f>"El indicador al final del período de evaluación registró un alcanzado del "&amp;E83&amp;" por ciento en comparación con la meta programada del "&amp;D83&amp;" por ciento, representa un cumplimiento de la meta del "&amp;H83&amp;" por ciento, colocando el indicador en un semáforo de color "&amp;IF(AND(D83=0,H83=0),"",IF(AND(H83&gt;=95,H83&lt;=105,H86&gt;=95,H86&lt;=105,H88&gt;=95,H88&lt;=105),"VERDE:SE LOGRÓ LA META",IF(AND(H83&gt;=95,H83&lt;=105,H86&lt;95),"VERDE:AUNQUE EL INDICADOR ES VERDE, HAY VARIACIÓN EN VARIABLES",IF(AND(H83&gt;=95,H83&lt;=105,H86&gt;105),"VERDE:AUNQUE EL INDICADOR ES VERDE, HAY VARIACIÓN EN VARIABLES",IF(AND(H83&gt;=95,H83&lt;=105,H88&lt;95),"VERDE:AUNQUE EL INDICADOR ES VERDE, HAY VARIACIÓN EN VARIABLES",IF(AND(H83&gt;=95,H83&lt;=105,H88&gt;105),"VERDE:AUNQUE EL INDICADOR ES VERDE, HAY VARIACIÓN EN VARIABLES",IF(OR(AND(H83&gt;=90,H83&lt;95),AND(H83&gt;105,H83&lt;=110)),"AMARILLO",IF(OR(H83&lt;90,H83&gt;110),"ROJO",IF(AND(D83&lt;&gt;0,E83=0),"ROJO","")))))))))&amp;". 
"&amp;IF(AND(D83=0,E83=0),"NO",IF(OR(H83&lt;95,H83&gt;105),"SI","NO"))&amp;" hubo variación en el indicador y "&amp;IF(AND(D86=0,D88=0,H86=0,H88=0),"NO",IF(OR(H86&lt;95,H86&gt;105,H88&lt;95,H88&gt;105),"SI","NO"))&amp;" hubo variación en variables."</f>
        <v>El indicador al final del período de evaluación registró un alcanzado del 107.7 por ciento en comparación con la meta programada del 100 por ciento, representa un cumplimiento de la meta del 107.7 por ciento, colocando el indicador en un semáforo de color AMARILLO. 
SI hubo variación en el indicador y SI hubo variación en variables.</v>
      </c>
      <c r="K84" s="72"/>
      <c r="L84" s="72"/>
      <c r="M84" s="72"/>
      <c r="N84" s="72"/>
      <c r="O84" s="72"/>
      <c r="P84" s="72"/>
      <c r="Q84" s="72"/>
      <c r="R84" s="72"/>
      <c r="S84" s="73"/>
    </row>
    <row r="85" spans="1:19" ht="291" customHeight="1" x14ac:dyDescent="0.25">
      <c r="A85" s="121"/>
      <c r="B85" s="93"/>
      <c r="C85" s="96"/>
      <c r="D85" s="81"/>
      <c r="E85" s="81"/>
      <c r="F85" s="86"/>
      <c r="G85" s="87"/>
      <c r="H85" s="86"/>
      <c r="I85" s="87"/>
      <c r="J85" s="88" t="s">
        <v>94</v>
      </c>
      <c r="K85" s="89"/>
      <c r="L85" s="89"/>
      <c r="M85" s="89"/>
      <c r="N85" s="89"/>
      <c r="O85" s="89"/>
      <c r="P85" s="89"/>
      <c r="Q85" s="89"/>
      <c r="R85" s="89"/>
      <c r="S85" s="90"/>
    </row>
    <row r="86" spans="1:19" ht="39.75" customHeight="1" x14ac:dyDescent="0.25">
      <c r="A86" s="121"/>
      <c r="B86" s="114" t="s">
        <v>19</v>
      </c>
      <c r="C86" s="149" t="s">
        <v>76</v>
      </c>
      <c r="D86" s="118">
        <v>184848</v>
      </c>
      <c r="E86" s="118">
        <v>199101</v>
      </c>
      <c r="F86" s="82">
        <f t="shared" ref="F86" si="8">E86-D86</f>
        <v>14253</v>
      </c>
      <c r="G86" s="83"/>
      <c r="H86" s="82">
        <f t="shared" ref="H86" si="9">IF(D86=0,0,ROUND(E86/D86*100,1))</f>
        <v>107.7</v>
      </c>
      <c r="I86" s="83"/>
      <c r="J86" s="68" t="s">
        <v>27</v>
      </c>
      <c r="K86" s="69"/>
      <c r="L86" s="69"/>
      <c r="M86" s="69"/>
      <c r="N86" s="69"/>
      <c r="O86" s="69"/>
      <c r="P86" s="69"/>
      <c r="Q86" s="69"/>
      <c r="R86" s="69"/>
      <c r="S86" s="70"/>
    </row>
    <row r="87" spans="1:19" ht="219.75" customHeight="1" x14ac:dyDescent="0.25">
      <c r="A87" s="121"/>
      <c r="B87" s="115"/>
      <c r="C87" s="150"/>
      <c r="D87" s="119"/>
      <c r="E87" s="119"/>
      <c r="F87" s="86"/>
      <c r="G87" s="87"/>
      <c r="H87" s="86"/>
      <c r="I87" s="87"/>
      <c r="J87" s="111" t="s">
        <v>85</v>
      </c>
      <c r="K87" s="112"/>
      <c r="L87" s="112"/>
      <c r="M87" s="112"/>
      <c r="N87" s="112"/>
      <c r="O87" s="112"/>
      <c r="P87" s="112"/>
      <c r="Q87" s="112"/>
      <c r="R87" s="112"/>
      <c r="S87" s="113"/>
    </row>
    <row r="88" spans="1:19" ht="36" customHeight="1" x14ac:dyDescent="0.25">
      <c r="A88" s="121"/>
      <c r="B88" s="114" t="s">
        <v>20</v>
      </c>
      <c r="C88" s="116" t="s">
        <v>75</v>
      </c>
      <c r="D88" s="107">
        <v>184848</v>
      </c>
      <c r="E88" s="109">
        <f>D88</f>
        <v>184848</v>
      </c>
      <c r="F88" s="82">
        <f>E88-D88</f>
        <v>0</v>
      </c>
      <c r="G88" s="83"/>
      <c r="H88" s="82">
        <f>IF(D88=0,0,ROUND(E88/D88*100,1))</f>
        <v>100</v>
      </c>
      <c r="I88" s="83"/>
      <c r="J88" s="68" t="s">
        <v>23</v>
      </c>
      <c r="K88" s="69"/>
      <c r="L88" s="69"/>
      <c r="M88" s="69"/>
      <c r="N88" s="69"/>
      <c r="O88" s="69"/>
      <c r="P88" s="69"/>
      <c r="Q88" s="69"/>
      <c r="R88" s="69"/>
      <c r="S88" s="70"/>
    </row>
    <row r="89" spans="1:19" ht="199.5" customHeight="1" thickBot="1" x14ac:dyDescent="0.3">
      <c r="A89" s="122"/>
      <c r="B89" s="115"/>
      <c r="C89" s="117"/>
      <c r="D89" s="108"/>
      <c r="E89" s="110"/>
      <c r="F89" s="86"/>
      <c r="G89" s="87"/>
      <c r="H89" s="86"/>
      <c r="I89" s="87"/>
      <c r="J89" s="56" t="s">
        <v>92</v>
      </c>
      <c r="K89" s="57"/>
      <c r="L89" s="57"/>
      <c r="M89" s="57"/>
      <c r="N89" s="57"/>
      <c r="O89" s="57"/>
      <c r="P89" s="57"/>
      <c r="Q89" s="57"/>
      <c r="R89" s="57"/>
      <c r="S89" s="58"/>
    </row>
    <row r="90" spans="1:19" ht="21.75" customHeight="1" thickBot="1" x14ac:dyDescent="0.3">
      <c r="A90" s="10"/>
      <c r="B90" s="11"/>
      <c r="C90" s="11"/>
      <c r="D90" s="11"/>
      <c r="E90" s="11"/>
      <c r="F90" s="11"/>
      <c r="G90" s="11"/>
      <c r="H90" s="11"/>
      <c r="I90" s="11"/>
      <c r="J90" s="11"/>
      <c r="K90" s="11"/>
      <c r="L90" s="11"/>
      <c r="M90" s="11"/>
      <c r="N90" s="11"/>
      <c r="O90" s="11"/>
      <c r="P90" s="11"/>
      <c r="Q90" s="11"/>
      <c r="R90" s="11"/>
      <c r="S90" s="11"/>
    </row>
    <row r="91" spans="1:19" ht="26.25" customHeight="1" x14ac:dyDescent="0.5">
      <c r="A91" s="100" t="s">
        <v>5</v>
      </c>
      <c r="B91" s="37" t="s">
        <v>6</v>
      </c>
      <c r="C91" s="38"/>
      <c r="D91" s="43" t="s">
        <v>7</v>
      </c>
      <c r="E91" s="43"/>
      <c r="F91" s="43" t="s">
        <v>8</v>
      </c>
      <c r="G91" s="43"/>
      <c r="H91" s="43"/>
      <c r="I91" s="43"/>
      <c r="J91" s="44" t="s">
        <v>9</v>
      </c>
      <c r="K91" s="45"/>
      <c r="L91" s="45"/>
      <c r="M91" s="45"/>
      <c r="N91" s="45"/>
      <c r="O91" s="45"/>
      <c r="P91" s="45"/>
      <c r="Q91" s="45"/>
      <c r="R91" s="45"/>
      <c r="S91" s="46"/>
    </row>
    <row r="92" spans="1:19" ht="30" customHeight="1" x14ac:dyDescent="0.5">
      <c r="A92" s="101"/>
      <c r="B92" s="39"/>
      <c r="C92" s="40"/>
      <c r="D92" s="28" t="s">
        <v>10</v>
      </c>
      <c r="E92" s="28" t="s">
        <v>11</v>
      </c>
      <c r="F92" s="66" t="s">
        <v>12</v>
      </c>
      <c r="G92" s="66"/>
      <c r="H92" s="66" t="s">
        <v>13</v>
      </c>
      <c r="I92" s="66"/>
      <c r="J92" s="47"/>
      <c r="K92" s="48"/>
      <c r="L92" s="48"/>
      <c r="M92" s="48"/>
      <c r="N92" s="48"/>
      <c r="O92" s="48"/>
      <c r="P92" s="48"/>
      <c r="Q92" s="48"/>
      <c r="R92" s="48"/>
      <c r="S92" s="49"/>
    </row>
    <row r="93" spans="1:19" ht="26.25" customHeight="1" x14ac:dyDescent="0.25">
      <c r="A93" s="102"/>
      <c r="B93" s="41"/>
      <c r="C93" s="42"/>
      <c r="D93" s="29" t="s">
        <v>14</v>
      </c>
      <c r="E93" s="29" t="s">
        <v>15</v>
      </c>
      <c r="F93" s="67" t="s">
        <v>16</v>
      </c>
      <c r="G93" s="67"/>
      <c r="H93" s="67" t="s">
        <v>17</v>
      </c>
      <c r="I93" s="67"/>
      <c r="J93" s="50"/>
      <c r="K93" s="51"/>
      <c r="L93" s="51"/>
      <c r="M93" s="51"/>
      <c r="N93" s="51"/>
      <c r="O93" s="51"/>
      <c r="P93" s="51"/>
      <c r="Q93" s="51"/>
      <c r="R93" s="51"/>
      <c r="S93" s="52"/>
    </row>
    <row r="94" spans="1:19" ht="63" customHeight="1" x14ac:dyDescent="0.25">
      <c r="A94" s="120">
        <v>8</v>
      </c>
      <c r="B94" s="91" t="s">
        <v>18</v>
      </c>
      <c r="C94" s="94" t="s">
        <v>55</v>
      </c>
      <c r="D94" s="79">
        <f>IF(D99=0,0,ROUND(D97/D99*100,1))</f>
        <v>97.3</v>
      </c>
      <c r="E94" s="79">
        <f>IF(E99=0,0,ROUND(E97/E99*100,1))</f>
        <v>95.1</v>
      </c>
      <c r="F94" s="82">
        <f>E94-D94</f>
        <v>-2.2000000000000028</v>
      </c>
      <c r="G94" s="83"/>
      <c r="H94" s="82">
        <f>IF(D94=0,0,ROUND(E94/D94*100,1))</f>
        <v>97.7</v>
      </c>
      <c r="I94" s="83"/>
      <c r="J94" s="68" t="s">
        <v>69</v>
      </c>
      <c r="K94" s="69"/>
      <c r="L94" s="69"/>
      <c r="M94" s="69"/>
      <c r="N94" s="69"/>
      <c r="O94" s="69"/>
      <c r="P94" s="69"/>
      <c r="Q94" s="69"/>
      <c r="R94" s="69"/>
      <c r="S94" s="70"/>
    </row>
    <row r="95" spans="1:19" ht="165.75" customHeight="1" x14ac:dyDescent="0.25">
      <c r="A95" s="121"/>
      <c r="B95" s="92"/>
      <c r="C95" s="95"/>
      <c r="D95" s="80"/>
      <c r="E95" s="80"/>
      <c r="F95" s="84"/>
      <c r="G95" s="85"/>
      <c r="H95" s="84"/>
      <c r="I95" s="85"/>
      <c r="J95" s="71" t="str">
        <f>"El indicador al final del período de evaluación registró un alcanzado del "&amp;E94&amp;" por ciento en comparación con la meta programada del "&amp;D94&amp;" por ciento, representa un cumplimiento de la meta del "&amp;H94&amp;" por ciento, colocando el indicador en un semáforo de color "&amp;IF(AND(D94=0,H94=0),"",IF(AND(H94&gt;=95,H94&lt;=105,H97&gt;=95,H97&lt;=105,H99&gt;=95,H99&lt;=105),"VERDE:SE LOGRÓ LA META",IF(AND(H94&gt;=95,H94&lt;=105,H97&lt;95),"VERDE:AUNQUE EL INDICADOR ES VERDE, HAY VARIACIÓN EN VARIABLES",IF(AND(H94&gt;=95,H94&lt;=105,H97&gt;105),"VERDE:AUNQUE EL INDICADOR ES VERDE, HAY VARIACIÓN EN VARIABLES",IF(AND(H94&gt;=95,H94&lt;=105,H99&lt;95),"VERDE:AUNQUE EL INDICADOR ES VERDE, HAY VARIACIÓN EN VARIABLES",IF(AND(H94&gt;=95,H94&lt;=105,H99&gt;105),"VERDE:AUNQUE EL INDICADOR ES VERDE, HAY VARIACIÓN EN VARIABLES",IF(OR(AND(H94&gt;=90,H94&lt;95),AND(H94&gt;105,H94&lt;=110)),"AMARILLO",IF(OR(H94&lt;90,H94&gt;110),"ROJO",IF(AND(D94&lt;&gt;0,E94=0),"ROJO","")))))))))&amp;". 
"&amp;IF(AND(D94=0,E94=0),"NO",IF(OR(H94&lt;95,H94&gt;105),"SI","NO"))&amp;" hubo variación en el indicador y "&amp;IF(AND(D97=0,D99=0,H97=0,H99=0),"NO",IF(OR(H97&lt;95,H97&gt;105,H99&lt;95,H99&gt;105),"SI","NO"))&amp;" hubo variación en variables."</f>
        <v>El indicador al final del período de evaluación registró un alcanzado del 95.1 por ciento en comparación con la meta programada del 97.3 por ciento, representa un cumplimiento de la meta del 97.7 por ciento, colocando el indicador en un semáforo de color VERDE:AUNQUE EL INDICADOR ES VERDE, HAY VARIACIÓN EN VARIABLES. 
NO hubo variación en el indicador y SI hubo variación en variables.</v>
      </c>
      <c r="K95" s="72"/>
      <c r="L95" s="72"/>
      <c r="M95" s="72"/>
      <c r="N95" s="72"/>
      <c r="O95" s="72"/>
      <c r="P95" s="72"/>
      <c r="Q95" s="72"/>
      <c r="R95" s="72"/>
      <c r="S95" s="73"/>
    </row>
    <row r="96" spans="1:19" ht="255.75" customHeight="1" x14ac:dyDescent="0.25">
      <c r="A96" s="121"/>
      <c r="B96" s="93"/>
      <c r="C96" s="96"/>
      <c r="D96" s="81"/>
      <c r="E96" s="81"/>
      <c r="F96" s="86"/>
      <c r="G96" s="87"/>
      <c r="H96" s="86"/>
      <c r="I96" s="87"/>
      <c r="J96" s="88" t="s">
        <v>95</v>
      </c>
      <c r="K96" s="89"/>
      <c r="L96" s="89"/>
      <c r="M96" s="89"/>
      <c r="N96" s="89"/>
      <c r="O96" s="89"/>
      <c r="P96" s="89"/>
      <c r="Q96" s="89"/>
      <c r="R96" s="89"/>
      <c r="S96" s="90"/>
    </row>
    <row r="97" spans="1:19" ht="38.25" customHeight="1" x14ac:dyDescent="0.25">
      <c r="A97" s="121"/>
      <c r="B97" s="74" t="s">
        <v>19</v>
      </c>
      <c r="C97" s="116" t="s">
        <v>56</v>
      </c>
      <c r="D97" s="118">
        <v>870</v>
      </c>
      <c r="E97" s="118">
        <v>920</v>
      </c>
      <c r="F97" s="65">
        <f t="shared" ref="F97" si="10">E97-D97</f>
        <v>50</v>
      </c>
      <c r="G97" s="65"/>
      <c r="H97" s="65">
        <f t="shared" ref="H97" si="11">IF(D97=0,0,ROUND(E97/D97*100,1))</f>
        <v>105.7</v>
      </c>
      <c r="I97" s="65"/>
      <c r="J97" s="68" t="s">
        <v>27</v>
      </c>
      <c r="K97" s="69"/>
      <c r="L97" s="69"/>
      <c r="M97" s="69"/>
      <c r="N97" s="69"/>
      <c r="O97" s="69"/>
      <c r="P97" s="69"/>
      <c r="Q97" s="69"/>
      <c r="R97" s="69"/>
      <c r="S97" s="70"/>
    </row>
    <row r="98" spans="1:19" ht="212.25" customHeight="1" x14ac:dyDescent="0.25">
      <c r="A98" s="121"/>
      <c r="B98" s="74"/>
      <c r="C98" s="117"/>
      <c r="D98" s="119"/>
      <c r="E98" s="119"/>
      <c r="F98" s="65"/>
      <c r="G98" s="65"/>
      <c r="H98" s="65"/>
      <c r="I98" s="65"/>
      <c r="J98" s="111" t="s">
        <v>85</v>
      </c>
      <c r="K98" s="112"/>
      <c r="L98" s="112"/>
      <c r="M98" s="112"/>
      <c r="N98" s="112"/>
      <c r="O98" s="112"/>
      <c r="P98" s="112"/>
      <c r="Q98" s="112"/>
      <c r="R98" s="112"/>
      <c r="S98" s="113"/>
    </row>
    <row r="99" spans="1:19" ht="37.5" customHeight="1" x14ac:dyDescent="0.25">
      <c r="A99" s="121"/>
      <c r="B99" s="74" t="s">
        <v>20</v>
      </c>
      <c r="C99" s="116" t="s">
        <v>57</v>
      </c>
      <c r="D99" s="127">
        <v>894</v>
      </c>
      <c r="E99" s="127">
        <v>967</v>
      </c>
      <c r="F99" s="65">
        <f t="shared" ref="F99" si="12">E99-D99</f>
        <v>73</v>
      </c>
      <c r="G99" s="65"/>
      <c r="H99" s="65">
        <f t="shared" ref="H99" si="13">IF(D99=0,0,ROUND(E99/D99*100,1))</f>
        <v>108.2</v>
      </c>
      <c r="I99" s="65"/>
      <c r="J99" s="68" t="s">
        <v>23</v>
      </c>
      <c r="K99" s="69"/>
      <c r="L99" s="69"/>
      <c r="M99" s="69"/>
      <c r="N99" s="69"/>
      <c r="O99" s="69"/>
      <c r="P99" s="69"/>
      <c r="Q99" s="69"/>
      <c r="R99" s="69"/>
      <c r="S99" s="70"/>
    </row>
    <row r="100" spans="1:19" ht="212.25" customHeight="1" thickBot="1" x14ac:dyDescent="0.3">
      <c r="A100" s="122"/>
      <c r="B100" s="74"/>
      <c r="C100" s="117"/>
      <c r="D100" s="127"/>
      <c r="E100" s="127"/>
      <c r="F100" s="65"/>
      <c r="G100" s="65"/>
      <c r="H100" s="65"/>
      <c r="I100" s="65"/>
      <c r="J100" s="56" t="s">
        <v>92</v>
      </c>
      <c r="K100" s="57"/>
      <c r="L100" s="57"/>
      <c r="M100" s="57"/>
      <c r="N100" s="57"/>
      <c r="O100" s="57"/>
      <c r="P100" s="57"/>
      <c r="Q100" s="57"/>
      <c r="R100" s="57"/>
      <c r="S100" s="58"/>
    </row>
    <row r="101" spans="1:19" ht="339" customHeight="1" thickBot="1" x14ac:dyDescent="0.3">
      <c r="A101" s="134" t="s">
        <v>25</v>
      </c>
      <c r="B101" s="135"/>
      <c r="C101" s="135"/>
      <c r="D101" s="135"/>
      <c r="E101" s="135"/>
      <c r="F101" s="135"/>
      <c r="G101" s="135"/>
      <c r="H101" s="135"/>
      <c r="I101" s="135"/>
      <c r="J101" s="135"/>
      <c r="K101" s="135"/>
      <c r="L101" s="135"/>
      <c r="M101" s="135"/>
      <c r="N101" s="135"/>
      <c r="O101" s="135"/>
      <c r="P101" s="135"/>
      <c r="Q101" s="135"/>
      <c r="R101" s="135"/>
      <c r="S101" s="136"/>
    </row>
    <row r="102" spans="1:19" ht="26.25" customHeight="1" x14ac:dyDescent="0.5">
      <c r="A102" s="100" t="s">
        <v>5</v>
      </c>
      <c r="B102" s="37" t="s">
        <v>6</v>
      </c>
      <c r="C102" s="38"/>
      <c r="D102" s="43" t="s">
        <v>7</v>
      </c>
      <c r="E102" s="43"/>
      <c r="F102" s="43" t="s">
        <v>8</v>
      </c>
      <c r="G102" s="43"/>
      <c r="H102" s="43"/>
      <c r="I102" s="43"/>
      <c r="J102" s="44" t="s">
        <v>9</v>
      </c>
      <c r="K102" s="45"/>
      <c r="L102" s="45"/>
      <c r="M102" s="45"/>
      <c r="N102" s="45"/>
      <c r="O102" s="45"/>
      <c r="P102" s="45"/>
      <c r="Q102" s="45"/>
      <c r="R102" s="45"/>
      <c r="S102" s="46"/>
    </row>
    <row r="103" spans="1:19" ht="30" customHeight="1" x14ac:dyDescent="0.5">
      <c r="A103" s="101"/>
      <c r="B103" s="39"/>
      <c r="C103" s="40"/>
      <c r="D103" s="28" t="s">
        <v>10</v>
      </c>
      <c r="E103" s="28" t="s">
        <v>11</v>
      </c>
      <c r="F103" s="66" t="s">
        <v>12</v>
      </c>
      <c r="G103" s="66"/>
      <c r="H103" s="66" t="s">
        <v>13</v>
      </c>
      <c r="I103" s="66"/>
      <c r="J103" s="47"/>
      <c r="K103" s="48"/>
      <c r="L103" s="48"/>
      <c r="M103" s="48"/>
      <c r="N103" s="48"/>
      <c r="O103" s="48"/>
      <c r="P103" s="48"/>
      <c r="Q103" s="48"/>
      <c r="R103" s="48"/>
      <c r="S103" s="49"/>
    </row>
    <row r="104" spans="1:19" ht="26.25" customHeight="1" x14ac:dyDescent="0.25">
      <c r="A104" s="102"/>
      <c r="B104" s="41"/>
      <c r="C104" s="42"/>
      <c r="D104" s="29" t="s">
        <v>14</v>
      </c>
      <c r="E104" s="29" t="s">
        <v>15</v>
      </c>
      <c r="F104" s="67" t="s">
        <v>16</v>
      </c>
      <c r="G104" s="67"/>
      <c r="H104" s="67" t="s">
        <v>17</v>
      </c>
      <c r="I104" s="67"/>
      <c r="J104" s="50"/>
      <c r="K104" s="51"/>
      <c r="L104" s="51"/>
      <c r="M104" s="51"/>
      <c r="N104" s="51"/>
      <c r="O104" s="51"/>
      <c r="P104" s="51"/>
      <c r="Q104" s="51"/>
      <c r="R104" s="51"/>
      <c r="S104" s="52"/>
    </row>
    <row r="105" spans="1:19" ht="66" customHeight="1" x14ac:dyDescent="0.25">
      <c r="A105" s="120">
        <v>9</v>
      </c>
      <c r="B105" s="91" t="s">
        <v>18</v>
      </c>
      <c r="C105" s="94" t="s">
        <v>65</v>
      </c>
      <c r="D105" s="79">
        <f>IF(D110=0,0,ROUND(D108/D110*100,1))</f>
        <v>100</v>
      </c>
      <c r="E105" s="79">
        <f>IF(E110=0,0,ROUND(E108/E110*100,1))</f>
        <v>100</v>
      </c>
      <c r="F105" s="82">
        <f>E105-D105</f>
        <v>0</v>
      </c>
      <c r="G105" s="83"/>
      <c r="H105" s="82">
        <f>IF(D105=0,0,ROUND(E105/D105*100,1))</f>
        <v>100</v>
      </c>
      <c r="I105" s="83"/>
      <c r="J105" s="68" t="s">
        <v>69</v>
      </c>
      <c r="K105" s="69"/>
      <c r="L105" s="69"/>
      <c r="M105" s="69"/>
      <c r="N105" s="69"/>
      <c r="O105" s="69"/>
      <c r="P105" s="69"/>
      <c r="Q105" s="69"/>
      <c r="R105" s="69"/>
      <c r="S105" s="70"/>
    </row>
    <row r="106" spans="1:19" ht="169.5" customHeight="1" x14ac:dyDescent="0.25">
      <c r="A106" s="121"/>
      <c r="B106" s="92"/>
      <c r="C106" s="95"/>
      <c r="D106" s="80"/>
      <c r="E106" s="80"/>
      <c r="F106" s="84"/>
      <c r="G106" s="85"/>
      <c r="H106" s="84"/>
      <c r="I106" s="85"/>
      <c r="J106" s="71" t="str">
        <f>"El indicador al final del período de evaluación registró un alcanzado del "&amp;E105&amp;" por ciento en comparación con la meta programada del "&amp;D105&amp;" por ciento, representa un cumplimiento de la meta del "&amp;H105&amp;" por ciento, colocando el indicador en un semáforo de color "&amp;IF(AND(D105=0,H105=0),"",IF(AND(H105&gt;=95,H105&lt;=105,H108&gt;=95,H108&lt;=105,H110&gt;=95,H110&lt;=105),"VERDE:SE LOGRÓ LA META",IF(AND(H105&gt;=95,H105&lt;=105,H108&lt;95),"VERDE:AUNQUE EL INDICADOR ES VERDE, HAY VARIACIÓN EN VARIABLES",IF(AND(H105&gt;=95,H105&lt;=105,H108&gt;105),"VERDE:AUNQUE EL INDICADOR ES VERDE, HAY VARIACIÓN EN VARIABLES",IF(AND(H105&gt;=95,H105&lt;=105,H110&lt;95),"VERDE:AUNQUE EL INDICADOR ES VERDE, HAY VARIACIÓN EN VARIABLES",IF(AND(H105&gt;=95,H105&lt;=105,H110&gt;105),"VERDE:AUNQUE EL INDICADOR ES VERDE, HAY VARIACIÓN EN VARIABLES",IF(OR(AND(H105&gt;=90,H105&lt;95),AND(H105&gt;105,H105&lt;=110)),"AMARILLO",IF(OR(H105&lt;90,H105&gt;110),"ROJO",IF(AND(D105&lt;&gt;0,E105=0),"ROJO","")))))))))&amp;". 
"&amp;IF(AND(D105=0,E105=0),"NO",IF(OR(H105&lt;95,H105&gt;105),"SI","NO"))&amp;" hubo variación en el indicador y "&amp;IF(AND(D108=0,D110=0,H108=0,H110=0),"NO",IF(OR(H108&lt;95,H108&gt;105,H110&lt;95,H110&gt;105),"SI","NO"))&amp;"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106" s="72"/>
      <c r="L106" s="72"/>
      <c r="M106" s="72"/>
      <c r="N106" s="72"/>
      <c r="O106" s="72"/>
      <c r="P106" s="72"/>
      <c r="Q106" s="72"/>
      <c r="R106" s="72"/>
      <c r="S106" s="73"/>
    </row>
    <row r="107" spans="1:19" ht="261.75" customHeight="1" x14ac:dyDescent="0.25">
      <c r="A107" s="121"/>
      <c r="B107" s="93"/>
      <c r="C107" s="96"/>
      <c r="D107" s="81"/>
      <c r="E107" s="81"/>
      <c r="F107" s="86"/>
      <c r="G107" s="87"/>
      <c r="H107" s="86"/>
      <c r="I107" s="87"/>
      <c r="J107" s="88" t="s">
        <v>96</v>
      </c>
      <c r="K107" s="89"/>
      <c r="L107" s="89"/>
      <c r="M107" s="89"/>
      <c r="N107" s="89"/>
      <c r="O107" s="89"/>
      <c r="P107" s="89"/>
      <c r="Q107" s="89"/>
      <c r="R107" s="89"/>
      <c r="S107" s="90"/>
    </row>
    <row r="108" spans="1:19" ht="42" customHeight="1" x14ac:dyDescent="0.25">
      <c r="A108" s="121"/>
      <c r="B108" s="74" t="s">
        <v>19</v>
      </c>
      <c r="C108" s="126" t="s">
        <v>38</v>
      </c>
      <c r="D108" s="127">
        <v>120</v>
      </c>
      <c r="E108" s="118">
        <v>118</v>
      </c>
      <c r="F108" s="82">
        <f>E108-D108</f>
        <v>-2</v>
      </c>
      <c r="G108" s="83"/>
      <c r="H108" s="82">
        <f>IF(D108=0,0,ROUND(E108/D108*100,1))</f>
        <v>98.3</v>
      </c>
      <c r="I108" s="83"/>
      <c r="J108" s="68" t="s">
        <v>27</v>
      </c>
      <c r="K108" s="69"/>
      <c r="L108" s="69"/>
      <c r="M108" s="69"/>
      <c r="N108" s="69"/>
      <c r="O108" s="69"/>
      <c r="P108" s="69"/>
      <c r="Q108" s="69"/>
      <c r="R108" s="69"/>
      <c r="S108" s="70"/>
    </row>
    <row r="109" spans="1:19" ht="177" customHeight="1" x14ac:dyDescent="0.25">
      <c r="A109" s="121"/>
      <c r="B109" s="74"/>
      <c r="C109" s="126"/>
      <c r="D109" s="127"/>
      <c r="E109" s="119"/>
      <c r="F109" s="86"/>
      <c r="G109" s="87"/>
      <c r="H109" s="86"/>
      <c r="I109" s="87"/>
      <c r="J109" s="111" t="s">
        <v>97</v>
      </c>
      <c r="K109" s="112"/>
      <c r="L109" s="112"/>
      <c r="M109" s="112"/>
      <c r="N109" s="112"/>
      <c r="O109" s="112"/>
      <c r="P109" s="112"/>
      <c r="Q109" s="112"/>
      <c r="R109" s="112"/>
      <c r="S109" s="113"/>
    </row>
    <row r="110" spans="1:19" ht="41.25" customHeight="1" x14ac:dyDescent="0.25">
      <c r="A110" s="121"/>
      <c r="B110" s="114" t="s">
        <v>20</v>
      </c>
      <c r="C110" s="116" t="s">
        <v>58</v>
      </c>
      <c r="D110" s="118">
        <v>120</v>
      </c>
      <c r="E110" s="118">
        <v>118</v>
      </c>
      <c r="F110" s="82">
        <f>E110-D110</f>
        <v>-2</v>
      </c>
      <c r="G110" s="83"/>
      <c r="H110" s="82">
        <f>IF(D110=0,0,ROUND(E110/D110*100,1))</f>
        <v>98.3</v>
      </c>
      <c r="I110" s="83"/>
      <c r="J110" s="68" t="s">
        <v>23</v>
      </c>
      <c r="K110" s="69"/>
      <c r="L110" s="69"/>
      <c r="M110" s="69"/>
      <c r="N110" s="69"/>
      <c r="O110" s="69"/>
      <c r="P110" s="69"/>
      <c r="Q110" s="69"/>
      <c r="R110" s="69"/>
      <c r="S110" s="70"/>
    </row>
    <row r="111" spans="1:19" ht="167.25" customHeight="1" thickBot="1" x14ac:dyDescent="0.3">
      <c r="A111" s="122"/>
      <c r="B111" s="115"/>
      <c r="C111" s="117"/>
      <c r="D111" s="119"/>
      <c r="E111" s="119"/>
      <c r="F111" s="86"/>
      <c r="G111" s="87"/>
      <c r="H111" s="86"/>
      <c r="I111" s="87"/>
      <c r="J111" s="56" t="s">
        <v>98</v>
      </c>
      <c r="K111" s="57"/>
      <c r="L111" s="57"/>
      <c r="M111" s="57"/>
      <c r="N111" s="57"/>
      <c r="O111" s="57"/>
      <c r="P111" s="57"/>
      <c r="Q111" s="57"/>
      <c r="R111" s="57"/>
      <c r="S111" s="58"/>
    </row>
    <row r="112" spans="1:19" ht="37.5" customHeight="1" thickBot="1" x14ac:dyDescent="0.3">
      <c r="A112" s="10"/>
      <c r="B112" s="11"/>
      <c r="C112" s="11"/>
      <c r="D112" s="11"/>
      <c r="E112" s="11"/>
      <c r="F112" s="11"/>
      <c r="G112" s="11"/>
      <c r="H112" s="11"/>
      <c r="I112" s="11"/>
      <c r="J112" s="11"/>
      <c r="K112" s="11"/>
      <c r="L112" s="11"/>
      <c r="M112" s="11"/>
      <c r="N112" s="11"/>
      <c r="O112" s="11"/>
      <c r="P112" s="11"/>
      <c r="Q112" s="11"/>
      <c r="R112" s="11"/>
      <c r="S112" s="11"/>
    </row>
    <row r="113" spans="1:19" s="25" customFormat="1" ht="26.25" customHeight="1" x14ac:dyDescent="0.5">
      <c r="A113" s="100" t="s">
        <v>5</v>
      </c>
      <c r="B113" s="37" t="s">
        <v>6</v>
      </c>
      <c r="C113" s="38"/>
      <c r="D113" s="43" t="s">
        <v>7</v>
      </c>
      <c r="E113" s="43"/>
      <c r="F113" s="43" t="s">
        <v>8</v>
      </c>
      <c r="G113" s="43"/>
      <c r="H113" s="43"/>
      <c r="I113" s="43"/>
      <c r="J113" s="44" t="s">
        <v>9</v>
      </c>
      <c r="K113" s="45"/>
      <c r="L113" s="45"/>
      <c r="M113" s="45"/>
      <c r="N113" s="45"/>
      <c r="O113" s="45"/>
      <c r="P113" s="45"/>
      <c r="Q113" s="45"/>
      <c r="R113" s="45"/>
      <c r="S113" s="46"/>
    </row>
    <row r="114" spans="1:19" s="25" customFormat="1" ht="30" customHeight="1" x14ac:dyDescent="0.5">
      <c r="A114" s="101"/>
      <c r="B114" s="39"/>
      <c r="C114" s="40"/>
      <c r="D114" s="28" t="s">
        <v>10</v>
      </c>
      <c r="E114" s="28" t="s">
        <v>11</v>
      </c>
      <c r="F114" s="66" t="s">
        <v>12</v>
      </c>
      <c r="G114" s="66"/>
      <c r="H114" s="66" t="s">
        <v>13</v>
      </c>
      <c r="I114" s="66"/>
      <c r="J114" s="47"/>
      <c r="K114" s="48"/>
      <c r="L114" s="48"/>
      <c r="M114" s="48"/>
      <c r="N114" s="48"/>
      <c r="O114" s="48"/>
      <c r="P114" s="48"/>
      <c r="Q114" s="48"/>
      <c r="R114" s="48"/>
      <c r="S114" s="49"/>
    </row>
    <row r="115" spans="1:19" s="25" customFormat="1" ht="26.25" customHeight="1" x14ac:dyDescent="0.25">
      <c r="A115" s="102"/>
      <c r="B115" s="41"/>
      <c r="C115" s="42"/>
      <c r="D115" s="29" t="s">
        <v>14</v>
      </c>
      <c r="E115" s="29" t="s">
        <v>15</v>
      </c>
      <c r="F115" s="67" t="s">
        <v>16</v>
      </c>
      <c r="G115" s="67"/>
      <c r="H115" s="67" t="s">
        <v>17</v>
      </c>
      <c r="I115" s="67"/>
      <c r="J115" s="50"/>
      <c r="K115" s="51"/>
      <c r="L115" s="51"/>
      <c r="M115" s="51"/>
      <c r="N115" s="51"/>
      <c r="O115" s="51"/>
      <c r="P115" s="51"/>
      <c r="Q115" s="51"/>
      <c r="R115" s="51"/>
      <c r="S115" s="52"/>
    </row>
    <row r="116" spans="1:19" s="25" customFormat="1" ht="66" customHeight="1" x14ac:dyDescent="0.25">
      <c r="A116" s="120">
        <v>10</v>
      </c>
      <c r="B116" s="91" t="s">
        <v>18</v>
      </c>
      <c r="C116" s="94" t="s">
        <v>46</v>
      </c>
      <c r="D116" s="79">
        <f>IF(D121=0,0,ROUND(D119/D121*100,1))</f>
        <v>100</v>
      </c>
      <c r="E116" s="79">
        <f>IF(E121=0,0,ROUND(E119/E121*100,1))</f>
        <v>100</v>
      </c>
      <c r="F116" s="82">
        <f>E116-D116</f>
        <v>0</v>
      </c>
      <c r="G116" s="83"/>
      <c r="H116" s="82">
        <f>IF(D116=0,0,ROUND(E116/D116*100,1))</f>
        <v>100</v>
      </c>
      <c r="I116" s="83"/>
      <c r="J116" s="68" t="s">
        <v>69</v>
      </c>
      <c r="K116" s="69"/>
      <c r="L116" s="69"/>
      <c r="M116" s="69"/>
      <c r="N116" s="69"/>
      <c r="O116" s="69"/>
      <c r="P116" s="69"/>
      <c r="Q116" s="69"/>
      <c r="R116" s="69"/>
      <c r="S116" s="70"/>
    </row>
    <row r="117" spans="1:19" s="25" customFormat="1" ht="171.75" customHeight="1" x14ac:dyDescent="0.25">
      <c r="A117" s="121"/>
      <c r="B117" s="92"/>
      <c r="C117" s="95"/>
      <c r="D117" s="80"/>
      <c r="E117" s="80"/>
      <c r="F117" s="84"/>
      <c r="G117" s="85"/>
      <c r="H117" s="84"/>
      <c r="I117" s="85"/>
      <c r="J117" s="71" t="str">
        <f>"El indicador al final del período de evaluación registró un alcanzado del "&amp;E116&amp;" por ciento en comparación con la meta programada del "&amp;D116&amp;" por ciento, representa un cumplimiento de la meta del "&amp;H116&amp;" por ciento, colocando el indicador en un semáforo de color "&amp;IF(AND(D116=0,H116=0),"",IF(AND(H116&gt;=95,H116&lt;=105,H119&gt;=95,H119&lt;=105,H121&gt;=95,H121&lt;=105),"VERDE:SE LOGRÓ LA META",IF(AND(H116&gt;=95,H116&lt;=105,H119&lt;95),"VERDE:AUNQUE EL INDICADOR ES VERDE, HAY VARIACIÓN EN VARIABLES",IF(AND(H116&gt;=95,H116&lt;=105,H119&gt;105),"VERDE:AUNQUE EL INDICADOR ES VERDE, HAY VARIACIÓN EN VARIABLES",IF(AND(H116&gt;=95,H116&lt;=105,H121&lt;95),"VERDE:AUNQUE EL INDICADOR ES VERDE, HAY VARIACIÓN EN VARIABLES",IF(AND(H116&gt;=95,H116&lt;=105,H121&gt;105),"VERDE:AUNQUE EL INDICADOR ES VERDE, HAY VARIACIÓN EN VARIABLES",IF(OR(AND(H116&gt;=90,H116&lt;95),AND(H116&gt;105,H116&lt;=110)),"AMARILLO",IF(OR(H116&lt;90,H116&gt;110),"ROJO",IF(AND(D116&lt;&gt;0,E116=0),"ROJO","")))))))))&amp;". 
"&amp;IF(AND(D116=0,E116=0),"NO",IF(OR(H116&lt;95,H116&gt;105),"SI","NO"))&amp;" hubo variación en el indicador y "&amp;IF(AND(D119=0,D121=0,H119=0,H121=0),"NO",IF(OR(H119&lt;95,H119&gt;105,H121&lt;95,H121&gt;105),"SI","NO"))&amp;"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117" s="72"/>
      <c r="L117" s="72"/>
      <c r="M117" s="72"/>
      <c r="N117" s="72"/>
      <c r="O117" s="72"/>
      <c r="P117" s="72"/>
      <c r="Q117" s="72"/>
      <c r="R117" s="72"/>
      <c r="S117" s="73"/>
    </row>
    <row r="118" spans="1:19" s="25" customFormat="1" ht="278.25" customHeight="1" x14ac:dyDescent="0.25">
      <c r="A118" s="121"/>
      <c r="B118" s="93"/>
      <c r="C118" s="96"/>
      <c r="D118" s="81"/>
      <c r="E118" s="81"/>
      <c r="F118" s="86"/>
      <c r="G118" s="87"/>
      <c r="H118" s="86"/>
      <c r="I118" s="87"/>
      <c r="J118" s="88" t="s">
        <v>99</v>
      </c>
      <c r="K118" s="89"/>
      <c r="L118" s="89"/>
      <c r="M118" s="89"/>
      <c r="N118" s="89"/>
      <c r="O118" s="89"/>
      <c r="P118" s="89"/>
      <c r="Q118" s="89"/>
      <c r="R118" s="89"/>
      <c r="S118" s="90"/>
    </row>
    <row r="119" spans="1:19" s="25" customFormat="1" ht="42" customHeight="1" x14ac:dyDescent="0.25">
      <c r="A119" s="121"/>
      <c r="B119" s="74" t="s">
        <v>19</v>
      </c>
      <c r="C119" s="126" t="s">
        <v>47</v>
      </c>
      <c r="D119" s="127">
        <v>1</v>
      </c>
      <c r="E119" s="118">
        <v>1</v>
      </c>
      <c r="F119" s="82">
        <f>E119-D119</f>
        <v>0</v>
      </c>
      <c r="G119" s="83"/>
      <c r="H119" s="82">
        <f>IF(D119=0,0,ROUND(E119/D119*100,1))</f>
        <v>100</v>
      </c>
      <c r="I119" s="83"/>
      <c r="J119" s="68" t="s">
        <v>27</v>
      </c>
      <c r="K119" s="69"/>
      <c r="L119" s="69"/>
      <c r="M119" s="69"/>
      <c r="N119" s="69"/>
      <c r="O119" s="69"/>
      <c r="P119" s="69"/>
      <c r="Q119" s="69"/>
      <c r="R119" s="69"/>
      <c r="S119" s="70"/>
    </row>
    <row r="120" spans="1:19" s="25" customFormat="1" ht="239.25" customHeight="1" x14ac:dyDescent="0.25">
      <c r="A120" s="121"/>
      <c r="B120" s="74"/>
      <c r="C120" s="126"/>
      <c r="D120" s="127"/>
      <c r="E120" s="119"/>
      <c r="F120" s="86"/>
      <c r="G120" s="87"/>
      <c r="H120" s="86"/>
      <c r="I120" s="87"/>
      <c r="J120" s="111" t="s">
        <v>97</v>
      </c>
      <c r="K120" s="112"/>
      <c r="L120" s="112"/>
      <c r="M120" s="112"/>
      <c r="N120" s="112"/>
      <c r="O120" s="112"/>
      <c r="P120" s="112"/>
      <c r="Q120" s="112"/>
      <c r="R120" s="112"/>
      <c r="S120" s="113"/>
    </row>
    <row r="121" spans="1:19" s="25" customFormat="1" ht="41.25" customHeight="1" x14ac:dyDescent="0.25">
      <c r="A121" s="121"/>
      <c r="B121" s="114" t="s">
        <v>20</v>
      </c>
      <c r="C121" s="116" t="s">
        <v>59</v>
      </c>
      <c r="D121" s="107">
        <v>1</v>
      </c>
      <c r="E121" s="109">
        <f>D121</f>
        <v>1</v>
      </c>
      <c r="F121" s="82">
        <f>E121-D121</f>
        <v>0</v>
      </c>
      <c r="G121" s="83"/>
      <c r="H121" s="82">
        <f>IF(D121=0,0,ROUND(E121/D121*100,1))</f>
        <v>100</v>
      </c>
      <c r="I121" s="83"/>
      <c r="J121" s="68" t="s">
        <v>23</v>
      </c>
      <c r="K121" s="69"/>
      <c r="L121" s="69"/>
      <c r="M121" s="69"/>
      <c r="N121" s="69"/>
      <c r="O121" s="69"/>
      <c r="P121" s="69"/>
      <c r="Q121" s="69"/>
      <c r="R121" s="69"/>
      <c r="S121" s="70"/>
    </row>
    <row r="122" spans="1:19" s="25" customFormat="1" ht="218.25" customHeight="1" thickBot="1" x14ac:dyDescent="0.3">
      <c r="A122" s="122"/>
      <c r="B122" s="115"/>
      <c r="C122" s="117"/>
      <c r="D122" s="108"/>
      <c r="E122" s="110"/>
      <c r="F122" s="86"/>
      <c r="G122" s="87"/>
      <c r="H122" s="86"/>
      <c r="I122" s="87"/>
      <c r="J122" s="56" t="s">
        <v>98</v>
      </c>
      <c r="K122" s="57"/>
      <c r="L122" s="57"/>
      <c r="M122" s="57"/>
      <c r="N122" s="57"/>
      <c r="O122" s="57"/>
      <c r="P122" s="57"/>
      <c r="Q122" s="57"/>
      <c r="R122" s="57"/>
      <c r="S122" s="58"/>
    </row>
    <row r="123" spans="1:19" ht="326.25" customHeight="1" thickBot="1" x14ac:dyDescent="0.3">
      <c r="A123" s="134" t="s">
        <v>25</v>
      </c>
      <c r="B123" s="135"/>
      <c r="C123" s="135"/>
      <c r="D123" s="135"/>
      <c r="E123" s="135"/>
      <c r="F123" s="135"/>
      <c r="G123" s="135"/>
      <c r="H123" s="135"/>
      <c r="I123" s="135"/>
      <c r="J123" s="135"/>
      <c r="K123" s="135"/>
      <c r="L123" s="135"/>
      <c r="M123" s="135"/>
      <c r="N123" s="135"/>
      <c r="O123" s="135"/>
      <c r="P123" s="135"/>
      <c r="Q123" s="135"/>
      <c r="R123" s="135"/>
      <c r="S123" s="136"/>
    </row>
    <row r="124" spans="1:19" ht="26.25" customHeight="1" x14ac:dyDescent="0.5">
      <c r="A124" s="100" t="s">
        <v>5</v>
      </c>
      <c r="B124" s="37" t="s">
        <v>6</v>
      </c>
      <c r="C124" s="38"/>
      <c r="D124" s="43" t="s">
        <v>7</v>
      </c>
      <c r="E124" s="43"/>
      <c r="F124" s="43" t="s">
        <v>8</v>
      </c>
      <c r="G124" s="43"/>
      <c r="H124" s="43"/>
      <c r="I124" s="43"/>
      <c r="J124" s="44" t="s">
        <v>9</v>
      </c>
      <c r="K124" s="45"/>
      <c r="L124" s="45"/>
      <c r="M124" s="45"/>
      <c r="N124" s="45"/>
      <c r="O124" s="45"/>
      <c r="P124" s="45"/>
      <c r="Q124" s="45"/>
      <c r="R124" s="45"/>
      <c r="S124" s="46"/>
    </row>
    <row r="125" spans="1:19" ht="30" customHeight="1" x14ac:dyDescent="0.5">
      <c r="A125" s="101"/>
      <c r="B125" s="39"/>
      <c r="C125" s="40"/>
      <c r="D125" s="28" t="s">
        <v>10</v>
      </c>
      <c r="E125" s="28" t="s">
        <v>11</v>
      </c>
      <c r="F125" s="66" t="s">
        <v>12</v>
      </c>
      <c r="G125" s="66"/>
      <c r="H125" s="66" t="s">
        <v>13</v>
      </c>
      <c r="I125" s="66"/>
      <c r="J125" s="47"/>
      <c r="K125" s="48"/>
      <c r="L125" s="48"/>
      <c r="M125" s="48"/>
      <c r="N125" s="48"/>
      <c r="O125" s="48"/>
      <c r="P125" s="48"/>
      <c r="Q125" s="48"/>
      <c r="R125" s="48"/>
      <c r="S125" s="49"/>
    </row>
    <row r="126" spans="1:19" ht="26.25" customHeight="1" x14ac:dyDescent="0.25">
      <c r="A126" s="102"/>
      <c r="B126" s="41"/>
      <c r="C126" s="42"/>
      <c r="D126" s="29" t="s">
        <v>14</v>
      </c>
      <c r="E126" s="29" t="s">
        <v>15</v>
      </c>
      <c r="F126" s="67" t="s">
        <v>16</v>
      </c>
      <c r="G126" s="67"/>
      <c r="H126" s="67" t="s">
        <v>17</v>
      </c>
      <c r="I126" s="67"/>
      <c r="J126" s="50"/>
      <c r="K126" s="51"/>
      <c r="L126" s="51"/>
      <c r="M126" s="51"/>
      <c r="N126" s="51"/>
      <c r="O126" s="51"/>
      <c r="P126" s="51"/>
      <c r="Q126" s="51"/>
      <c r="R126" s="51"/>
      <c r="S126" s="52"/>
    </row>
    <row r="127" spans="1:19" ht="63" customHeight="1" x14ac:dyDescent="0.25">
      <c r="A127" s="120">
        <v>11</v>
      </c>
      <c r="B127" s="91" t="s">
        <v>18</v>
      </c>
      <c r="C127" s="94" t="s">
        <v>39</v>
      </c>
      <c r="D127" s="79">
        <f>IF(D132=0,0,ROUND(D130/D132*100,1))</f>
        <v>73.099999999999994</v>
      </c>
      <c r="E127" s="79">
        <f>IF(E132=0,0,ROUND(E130/E132*100,1))</f>
        <v>73.099999999999994</v>
      </c>
      <c r="F127" s="82">
        <f>E127-D127</f>
        <v>0</v>
      </c>
      <c r="G127" s="83"/>
      <c r="H127" s="82">
        <f>IF(D127=0,0,ROUND(E127/D127*100,1))</f>
        <v>100</v>
      </c>
      <c r="I127" s="83"/>
      <c r="J127" s="68" t="s">
        <v>69</v>
      </c>
      <c r="K127" s="69"/>
      <c r="L127" s="69"/>
      <c r="M127" s="69"/>
      <c r="N127" s="69"/>
      <c r="O127" s="69"/>
      <c r="P127" s="69"/>
      <c r="Q127" s="69"/>
      <c r="R127" s="69"/>
      <c r="S127" s="70"/>
    </row>
    <row r="128" spans="1:19" ht="166.5" customHeight="1" x14ac:dyDescent="0.25">
      <c r="A128" s="121"/>
      <c r="B128" s="92"/>
      <c r="C128" s="95"/>
      <c r="D128" s="80"/>
      <c r="E128" s="80"/>
      <c r="F128" s="84"/>
      <c r="G128" s="85"/>
      <c r="H128" s="84"/>
      <c r="I128" s="85"/>
      <c r="J128" s="71" t="str">
        <f>"El indicador al final del período de evaluación registró un alcanzado del "&amp;E127&amp;" por ciento en comparación con la meta programada del "&amp;D127&amp;" por ciento, representa un cumplimiento de la meta del "&amp;H127&amp;" por ciento, colocando el indicador en un semáforo de color "&amp;IF(AND(D127=0,H127=0),"",IF(AND(H127&gt;=95,H127&lt;=105,H130&gt;=95,H130&lt;=105,H132&gt;=95,H132&lt;=105),"VERDE:SE LOGRÓ LA META",IF(AND(H127&gt;=95,H127&lt;=105,H130&lt;95),"VERDE:AUNQUE EL INDICADOR ES VERDE, HAY VARIACIÓN EN VARIABLES",IF(AND(H127&gt;=95,H127&lt;=105,H130&gt;105),"VERDE:AUNQUE EL INDICADOR ES VERDE, HAY VARIACIÓN EN VARIABLES",IF(AND(H127&gt;=95,H127&lt;=105,H132&lt;95),"VERDE:AUNQUE EL INDICADOR ES VERDE, HAY VARIACIÓN EN VARIABLES",IF(AND(H127&gt;=95,H127&lt;=105,H132&gt;105),"VERDE:AUNQUE EL INDICADOR ES VERDE, HAY VARIACIÓN EN VARIABLES",IF(OR(AND(H127&gt;=90,H127&lt;95),AND(H127&gt;105,H127&lt;=110)),"AMARILLO",IF(OR(H127&lt;90,H127&gt;110),"ROJO",IF(AND(D127&lt;&gt;0,E127=0),"ROJO","")))))))))&amp;". 
"&amp;IF(AND(D127=0,E127=0),"NO",IF(OR(H127&lt;95,H127&gt;105),"SI","NO"))&amp;" hubo variación en el indicador y "&amp;IF(AND(D130=0,D132=0,H130=0,H132=0),"NO",IF(OR(H130&lt;95,H130&gt;105,H132&lt;95,H132&gt;105),"SI","NO"))&amp;" hubo variación en variables."</f>
        <v>El indicador al final del período de evaluación registró un alcanzado del 73.1 por ciento en comparación con la meta programada del 73.1 por ciento, representa un cumplimiento de la meta del 100 por ciento, colocando el indicador en un semáforo de color VERDE:SE LOGRÓ LA META. 
NO hubo variación en el indicador y NO hubo variación en variables.</v>
      </c>
      <c r="K128" s="72"/>
      <c r="L128" s="72"/>
      <c r="M128" s="72"/>
      <c r="N128" s="72"/>
      <c r="O128" s="72"/>
      <c r="P128" s="72"/>
      <c r="Q128" s="72"/>
      <c r="R128" s="72"/>
      <c r="S128" s="73"/>
    </row>
    <row r="129" spans="1:19" ht="243" customHeight="1" x14ac:dyDescent="0.25">
      <c r="A129" s="121"/>
      <c r="B129" s="93"/>
      <c r="C129" s="96"/>
      <c r="D129" s="81"/>
      <c r="E129" s="81"/>
      <c r="F129" s="86"/>
      <c r="G129" s="87"/>
      <c r="H129" s="86"/>
      <c r="I129" s="87"/>
      <c r="J129" s="88" t="s">
        <v>100</v>
      </c>
      <c r="K129" s="89"/>
      <c r="L129" s="89"/>
      <c r="M129" s="89"/>
      <c r="N129" s="89"/>
      <c r="O129" s="89"/>
      <c r="P129" s="89"/>
      <c r="Q129" s="89"/>
      <c r="R129" s="89"/>
      <c r="S129" s="90"/>
    </row>
    <row r="130" spans="1:19" ht="35.25" customHeight="1" x14ac:dyDescent="0.25">
      <c r="A130" s="121"/>
      <c r="B130" s="114" t="s">
        <v>19</v>
      </c>
      <c r="C130" s="116" t="s">
        <v>40</v>
      </c>
      <c r="D130" s="118">
        <v>40879</v>
      </c>
      <c r="E130" s="118">
        <v>40882</v>
      </c>
      <c r="F130" s="82">
        <f>E130-D130</f>
        <v>3</v>
      </c>
      <c r="G130" s="83"/>
      <c r="H130" s="82">
        <f>IF(D130=0,0,ROUND(E130/D130*100,1))</f>
        <v>100</v>
      </c>
      <c r="I130" s="83"/>
      <c r="J130" s="68" t="s">
        <v>27</v>
      </c>
      <c r="K130" s="69"/>
      <c r="L130" s="69"/>
      <c r="M130" s="69"/>
      <c r="N130" s="69"/>
      <c r="O130" s="69"/>
      <c r="P130" s="69"/>
      <c r="Q130" s="69"/>
      <c r="R130" s="69"/>
      <c r="S130" s="70"/>
    </row>
    <row r="131" spans="1:19" ht="237" customHeight="1" x14ac:dyDescent="0.25">
      <c r="A131" s="121"/>
      <c r="B131" s="115"/>
      <c r="C131" s="117"/>
      <c r="D131" s="119"/>
      <c r="E131" s="119"/>
      <c r="F131" s="86"/>
      <c r="G131" s="87"/>
      <c r="H131" s="86"/>
      <c r="I131" s="87"/>
      <c r="J131" s="111" t="s">
        <v>97</v>
      </c>
      <c r="K131" s="112"/>
      <c r="L131" s="112"/>
      <c r="M131" s="112"/>
      <c r="N131" s="112"/>
      <c r="O131" s="112"/>
      <c r="P131" s="112"/>
      <c r="Q131" s="112"/>
      <c r="R131" s="112"/>
      <c r="S131" s="113"/>
    </row>
    <row r="132" spans="1:19" ht="38.25" customHeight="1" x14ac:dyDescent="0.25">
      <c r="A132" s="121"/>
      <c r="B132" s="114" t="s">
        <v>20</v>
      </c>
      <c r="C132" s="116" t="s">
        <v>61</v>
      </c>
      <c r="D132" s="118">
        <v>55944</v>
      </c>
      <c r="E132" s="118">
        <v>55944</v>
      </c>
      <c r="F132" s="82">
        <f>E132-D132</f>
        <v>0</v>
      </c>
      <c r="G132" s="83"/>
      <c r="H132" s="82">
        <f>IF(D132=0,0,ROUND(E132/D132*100,1))</f>
        <v>100</v>
      </c>
      <c r="I132" s="83"/>
      <c r="J132" s="68" t="s">
        <v>23</v>
      </c>
      <c r="K132" s="69"/>
      <c r="L132" s="69"/>
      <c r="M132" s="69"/>
      <c r="N132" s="69"/>
      <c r="O132" s="69"/>
      <c r="P132" s="69"/>
      <c r="Q132" s="69"/>
      <c r="R132" s="69"/>
      <c r="S132" s="70"/>
    </row>
    <row r="133" spans="1:19" ht="212.25" customHeight="1" thickBot="1" x14ac:dyDescent="0.3">
      <c r="A133" s="122"/>
      <c r="B133" s="115"/>
      <c r="C133" s="117"/>
      <c r="D133" s="119"/>
      <c r="E133" s="119"/>
      <c r="F133" s="86"/>
      <c r="G133" s="87"/>
      <c r="H133" s="86"/>
      <c r="I133" s="87"/>
      <c r="J133" s="56" t="s">
        <v>86</v>
      </c>
      <c r="K133" s="57"/>
      <c r="L133" s="57"/>
      <c r="M133" s="57"/>
      <c r="N133" s="57"/>
      <c r="O133" s="57"/>
      <c r="P133" s="57"/>
      <c r="Q133" s="57"/>
      <c r="R133" s="57"/>
      <c r="S133" s="58"/>
    </row>
    <row r="134" spans="1:19" ht="50.25" customHeight="1" thickBot="1" x14ac:dyDescent="0.3">
      <c r="A134" s="97"/>
      <c r="B134" s="98"/>
      <c r="C134" s="98"/>
      <c r="D134" s="98"/>
      <c r="E134" s="98"/>
      <c r="F134" s="98"/>
      <c r="G134" s="98"/>
      <c r="H134" s="98"/>
      <c r="I134" s="98"/>
      <c r="J134" s="98"/>
      <c r="K134" s="98"/>
      <c r="L134" s="98"/>
      <c r="M134" s="98"/>
      <c r="N134" s="98"/>
      <c r="O134" s="98"/>
      <c r="P134" s="98"/>
      <c r="Q134" s="98"/>
      <c r="R134" s="98"/>
      <c r="S134" s="99"/>
    </row>
    <row r="135" spans="1:19" ht="36" customHeight="1" x14ac:dyDescent="0.5">
      <c r="A135" s="100" t="s">
        <v>5</v>
      </c>
      <c r="B135" s="37" t="s">
        <v>6</v>
      </c>
      <c r="C135" s="38"/>
      <c r="D135" s="43" t="s">
        <v>7</v>
      </c>
      <c r="E135" s="43"/>
      <c r="F135" s="43" t="s">
        <v>8</v>
      </c>
      <c r="G135" s="43"/>
      <c r="H135" s="43"/>
      <c r="I135" s="43"/>
      <c r="J135" s="44" t="s">
        <v>9</v>
      </c>
      <c r="K135" s="45"/>
      <c r="L135" s="45"/>
      <c r="M135" s="45"/>
      <c r="N135" s="45"/>
      <c r="O135" s="45"/>
      <c r="P135" s="45"/>
      <c r="Q135" s="45"/>
      <c r="R135" s="45"/>
      <c r="S135" s="46"/>
    </row>
    <row r="136" spans="1:19" ht="30" customHeight="1" x14ac:dyDescent="0.5">
      <c r="A136" s="101"/>
      <c r="B136" s="39"/>
      <c r="C136" s="40"/>
      <c r="D136" s="28" t="s">
        <v>10</v>
      </c>
      <c r="E136" s="28" t="s">
        <v>11</v>
      </c>
      <c r="F136" s="66" t="s">
        <v>12</v>
      </c>
      <c r="G136" s="66"/>
      <c r="H136" s="66" t="s">
        <v>13</v>
      </c>
      <c r="I136" s="66"/>
      <c r="J136" s="47"/>
      <c r="K136" s="48"/>
      <c r="L136" s="48"/>
      <c r="M136" s="48"/>
      <c r="N136" s="48"/>
      <c r="O136" s="48"/>
      <c r="P136" s="48"/>
      <c r="Q136" s="48"/>
      <c r="R136" s="48"/>
      <c r="S136" s="49"/>
    </row>
    <row r="137" spans="1:19" ht="35.25" customHeight="1" x14ac:dyDescent="0.25">
      <c r="A137" s="102"/>
      <c r="B137" s="41"/>
      <c r="C137" s="42"/>
      <c r="D137" s="29" t="s">
        <v>14</v>
      </c>
      <c r="E137" s="29" t="s">
        <v>15</v>
      </c>
      <c r="F137" s="67" t="s">
        <v>16</v>
      </c>
      <c r="G137" s="67"/>
      <c r="H137" s="67" t="s">
        <v>17</v>
      </c>
      <c r="I137" s="67"/>
      <c r="J137" s="50"/>
      <c r="K137" s="51"/>
      <c r="L137" s="51"/>
      <c r="M137" s="51"/>
      <c r="N137" s="51"/>
      <c r="O137" s="51"/>
      <c r="P137" s="51"/>
      <c r="Q137" s="51"/>
      <c r="R137" s="51"/>
      <c r="S137" s="52"/>
    </row>
    <row r="138" spans="1:19" ht="62.25" customHeight="1" x14ac:dyDescent="0.25">
      <c r="A138" s="120">
        <v>12</v>
      </c>
      <c r="B138" s="91" t="s">
        <v>18</v>
      </c>
      <c r="C138" s="94" t="s">
        <v>41</v>
      </c>
      <c r="D138" s="79">
        <f>IF(D143=0,0,ROUND(D141/D143*1,1))</f>
        <v>8.4</v>
      </c>
      <c r="E138" s="79">
        <f>IF(E143=0,0,ROUND(E141/E143*1,1))</f>
        <v>8.1999999999999993</v>
      </c>
      <c r="F138" s="82">
        <f>E138-D138</f>
        <v>-0.20000000000000107</v>
      </c>
      <c r="G138" s="83"/>
      <c r="H138" s="82">
        <f>IF(D138=0,0,ROUND(E138/D138*100,1))</f>
        <v>97.6</v>
      </c>
      <c r="I138" s="83"/>
      <c r="J138" s="68" t="s">
        <v>69</v>
      </c>
      <c r="K138" s="69"/>
      <c r="L138" s="69"/>
      <c r="M138" s="69"/>
      <c r="N138" s="69"/>
      <c r="O138" s="69"/>
      <c r="P138" s="69"/>
      <c r="Q138" s="69"/>
      <c r="R138" s="69"/>
      <c r="S138" s="70"/>
    </row>
    <row r="139" spans="1:19" ht="191.25" customHeight="1" x14ac:dyDescent="0.25">
      <c r="A139" s="121"/>
      <c r="B139" s="92"/>
      <c r="C139" s="95"/>
      <c r="D139" s="80"/>
      <c r="E139" s="80"/>
      <c r="F139" s="84"/>
      <c r="G139" s="85"/>
      <c r="H139" s="84"/>
      <c r="I139" s="85"/>
      <c r="J139" s="71" t="str">
        <f>"El indicador al final del período de evaluación registró un alcanzado del "&amp;E138&amp;" por ciento en comparación con la meta programada del "&amp;D138&amp;" por ciento, representa un cumplimiento de la meta del "&amp;H138&amp;" por ciento, colocando el indicador en un semáforo de color "&amp;IF(AND(D138=0,H138=0),"",IF(AND(H138&gt;=95,H138&lt;=105,H141&gt;=95,H141&lt;=105,H143&gt;=95,H143&lt;=105),"VERDE:SE LOGRÓ LA META",IF(AND(H138&gt;=95,H138&lt;=105,H141&lt;95),"VERDE:AUNQUE EL INDICADOR ES VERDE, HAY VARIACIÓN EN VARIABLES",IF(AND(H138&gt;=95,H138&lt;=105,H141&gt;105),"VERDE:AUNQUE EL INDICADOR ES VERDE, HAY VARIACIÓN EN VARIABLES",IF(AND(H138&gt;=95,H138&lt;=105,H143&lt;95),"VERDE:AUNQUE EL INDICADOR ES VERDE, HAY VARIACIÓN EN VARIABLES",IF(AND(H138&gt;=95,H138&lt;=105,H143&gt;105),"VERDE:AUNQUE EL INDICADOR ES VERDE, HAY VARIACIÓN EN VARIABLES",IF(OR(AND(H138&gt;=90,H138&lt;95),AND(H138&gt;105,H138&lt;=110)),"AMARILLO",IF(OR(H138&lt;90,H138&gt;110),"ROJO",IF(AND(D138&lt;&gt;0,E138=0),"ROJO","")))))))))&amp;". 
"&amp;IF(AND(D138=0,E138=0),"NO",IF(OR(H138&lt;95,H138&gt;105),"SI","NO"))&amp;" hubo variación en el indicador y "&amp;IF(AND(D141=0,D143=0,H141=0,H143=0),"NO",IF(OR(H141&lt;95,H141&gt;105,H143&lt;95,H143&gt;105),"SI","NO"))&amp;" hubo variación en variables."</f>
        <v>El indicador al final del período de evaluación registró un alcanzado del 8.2 por ciento en comparación con la meta programada del 8.4 por ciento, representa un cumplimiento de la meta del 97.6 por ciento, colocando el indicador en un semáforo de color VERDE:AUNQUE EL INDICADOR ES VERDE, HAY VARIACIÓN EN VARIABLES. 
NO hubo variación en el indicador y SI hubo variación en variables.</v>
      </c>
      <c r="K139" s="72"/>
      <c r="L139" s="72"/>
      <c r="M139" s="72"/>
      <c r="N139" s="72"/>
      <c r="O139" s="72"/>
      <c r="P139" s="72"/>
      <c r="Q139" s="72"/>
      <c r="R139" s="72"/>
      <c r="S139" s="73"/>
    </row>
    <row r="140" spans="1:19" ht="294.75" customHeight="1" x14ac:dyDescent="0.25">
      <c r="A140" s="121"/>
      <c r="B140" s="93"/>
      <c r="C140" s="96"/>
      <c r="D140" s="81"/>
      <c r="E140" s="81"/>
      <c r="F140" s="86"/>
      <c r="G140" s="87"/>
      <c r="H140" s="86"/>
      <c r="I140" s="87"/>
      <c r="J140" s="88" t="s">
        <v>101</v>
      </c>
      <c r="K140" s="89"/>
      <c r="L140" s="89"/>
      <c r="M140" s="89"/>
      <c r="N140" s="89"/>
      <c r="O140" s="89"/>
      <c r="P140" s="89"/>
      <c r="Q140" s="89"/>
      <c r="R140" s="89"/>
      <c r="S140" s="90"/>
    </row>
    <row r="141" spans="1:19" ht="34.5" customHeight="1" x14ac:dyDescent="0.25">
      <c r="A141" s="121"/>
      <c r="B141" s="59" t="s">
        <v>19</v>
      </c>
      <c r="C141" s="61" t="s">
        <v>42</v>
      </c>
      <c r="D141" s="62">
        <v>47472</v>
      </c>
      <c r="E141" s="63">
        <v>49352</v>
      </c>
      <c r="F141" s="65">
        <f t="shared" ref="F141" si="14">E141-D141</f>
        <v>1880</v>
      </c>
      <c r="G141" s="65"/>
      <c r="H141" s="65">
        <f t="shared" ref="H141" si="15">IF(D141=0,0,ROUND(E141/D141*100,1))</f>
        <v>104</v>
      </c>
      <c r="I141" s="65"/>
      <c r="J141" s="68" t="s">
        <v>27</v>
      </c>
      <c r="K141" s="69"/>
      <c r="L141" s="69"/>
      <c r="M141" s="69"/>
      <c r="N141" s="69"/>
      <c r="O141" s="69"/>
      <c r="P141" s="69"/>
      <c r="Q141" s="69"/>
      <c r="R141" s="69"/>
      <c r="S141" s="70"/>
    </row>
    <row r="142" spans="1:19" ht="203.25" customHeight="1" x14ac:dyDescent="0.25">
      <c r="A142" s="121"/>
      <c r="B142" s="60"/>
      <c r="C142" s="61"/>
      <c r="D142" s="62"/>
      <c r="E142" s="64"/>
      <c r="F142" s="65"/>
      <c r="G142" s="65"/>
      <c r="H142" s="65"/>
      <c r="I142" s="65"/>
      <c r="J142" s="111" t="s">
        <v>102</v>
      </c>
      <c r="K142" s="112"/>
      <c r="L142" s="112"/>
      <c r="M142" s="112"/>
      <c r="N142" s="112"/>
      <c r="O142" s="112"/>
      <c r="P142" s="112"/>
      <c r="Q142" s="112"/>
      <c r="R142" s="112"/>
      <c r="S142" s="113"/>
    </row>
    <row r="143" spans="1:19" ht="34.5" customHeight="1" x14ac:dyDescent="0.25">
      <c r="A143" s="121"/>
      <c r="B143" s="158" t="s">
        <v>20</v>
      </c>
      <c r="C143" s="160" t="s">
        <v>43</v>
      </c>
      <c r="D143" s="161">
        <f>D33</f>
        <v>5644</v>
      </c>
      <c r="E143" s="161">
        <f>E33</f>
        <v>6036</v>
      </c>
      <c r="F143" s="65">
        <f>E143-D143</f>
        <v>392</v>
      </c>
      <c r="G143" s="65"/>
      <c r="H143" s="65">
        <f>IF(D143=0,0,ROUND(E143/D143*100,1))</f>
        <v>106.9</v>
      </c>
      <c r="I143" s="65"/>
      <c r="J143" s="68" t="s">
        <v>23</v>
      </c>
      <c r="K143" s="69"/>
      <c r="L143" s="69"/>
      <c r="M143" s="69"/>
      <c r="N143" s="69"/>
      <c r="O143" s="69"/>
      <c r="P143" s="69"/>
      <c r="Q143" s="69"/>
      <c r="R143" s="69"/>
      <c r="S143" s="70"/>
    </row>
    <row r="144" spans="1:19" ht="219.75" customHeight="1" thickBot="1" x14ac:dyDescent="0.3">
      <c r="A144" s="122"/>
      <c r="B144" s="159"/>
      <c r="C144" s="160"/>
      <c r="D144" s="161"/>
      <c r="E144" s="161"/>
      <c r="F144" s="65"/>
      <c r="G144" s="65"/>
      <c r="H144" s="65"/>
      <c r="I144" s="65"/>
      <c r="J144" s="56" t="s">
        <v>92</v>
      </c>
      <c r="K144" s="57"/>
      <c r="L144" s="57"/>
      <c r="M144" s="57"/>
      <c r="N144" s="57"/>
      <c r="O144" s="57"/>
      <c r="P144" s="57"/>
      <c r="Q144" s="57"/>
      <c r="R144" s="57"/>
      <c r="S144" s="58"/>
    </row>
    <row r="145" spans="1:19" ht="318.75" customHeight="1" thickBot="1" x14ac:dyDescent="0.3">
      <c r="A145" s="134" t="s">
        <v>26</v>
      </c>
      <c r="B145" s="135"/>
      <c r="C145" s="135"/>
      <c r="D145" s="135"/>
      <c r="E145" s="135"/>
      <c r="F145" s="135"/>
      <c r="G145" s="135"/>
      <c r="H145" s="135"/>
      <c r="I145" s="135"/>
      <c r="J145" s="135"/>
      <c r="K145" s="135"/>
      <c r="L145" s="135"/>
      <c r="M145" s="135"/>
      <c r="N145" s="135"/>
      <c r="O145" s="135"/>
      <c r="P145" s="135"/>
      <c r="Q145" s="135"/>
      <c r="R145" s="135"/>
      <c r="S145" s="136"/>
    </row>
    <row r="146" spans="1:19" ht="30.75" customHeight="1" x14ac:dyDescent="0.5">
      <c r="A146" s="100" t="s">
        <v>5</v>
      </c>
      <c r="B146" s="37" t="s">
        <v>6</v>
      </c>
      <c r="C146" s="38"/>
      <c r="D146" s="43" t="s">
        <v>7</v>
      </c>
      <c r="E146" s="43"/>
      <c r="F146" s="43" t="s">
        <v>8</v>
      </c>
      <c r="G146" s="43"/>
      <c r="H146" s="43"/>
      <c r="I146" s="43"/>
      <c r="J146" s="44" t="s">
        <v>9</v>
      </c>
      <c r="K146" s="45"/>
      <c r="L146" s="45"/>
      <c r="M146" s="45"/>
      <c r="N146" s="45"/>
      <c r="O146" s="45"/>
      <c r="P146" s="45"/>
      <c r="Q146" s="45"/>
      <c r="R146" s="45"/>
      <c r="S146" s="46"/>
    </row>
    <row r="147" spans="1:19" ht="30.75" customHeight="1" x14ac:dyDescent="0.5">
      <c r="A147" s="101"/>
      <c r="B147" s="39"/>
      <c r="C147" s="40"/>
      <c r="D147" s="28" t="s">
        <v>10</v>
      </c>
      <c r="E147" s="28" t="s">
        <v>11</v>
      </c>
      <c r="F147" s="66" t="s">
        <v>12</v>
      </c>
      <c r="G147" s="66"/>
      <c r="H147" s="66" t="s">
        <v>13</v>
      </c>
      <c r="I147" s="66"/>
      <c r="J147" s="47"/>
      <c r="K147" s="48"/>
      <c r="L147" s="48"/>
      <c r="M147" s="48"/>
      <c r="N147" s="48"/>
      <c r="O147" s="48"/>
      <c r="P147" s="48"/>
      <c r="Q147" s="48"/>
      <c r="R147" s="48"/>
      <c r="S147" s="49"/>
    </row>
    <row r="148" spans="1:19" ht="29.25" customHeight="1" x14ac:dyDescent="0.25">
      <c r="A148" s="102"/>
      <c r="B148" s="41"/>
      <c r="C148" s="42"/>
      <c r="D148" s="29" t="s">
        <v>14</v>
      </c>
      <c r="E148" s="29" t="s">
        <v>15</v>
      </c>
      <c r="F148" s="67" t="s">
        <v>16</v>
      </c>
      <c r="G148" s="67"/>
      <c r="H148" s="67" t="s">
        <v>17</v>
      </c>
      <c r="I148" s="67"/>
      <c r="J148" s="50"/>
      <c r="K148" s="51"/>
      <c r="L148" s="51"/>
      <c r="M148" s="51"/>
      <c r="N148" s="51"/>
      <c r="O148" s="51"/>
      <c r="P148" s="51"/>
      <c r="Q148" s="51"/>
      <c r="R148" s="51"/>
      <c r="S148" s="52"/>
    </row>
    <row r="149" spans="1:19" ht="62.25" customHeight="1" x14ac:dyDescent="0.25">
      <c r="A149" s="153">
        <v>13</v>
      </c>
      <c r="B149" s="91" t="s">
        <v>18</v>
      </c>
      <c r="C149" s="94" t="s">
        <v>44</v>
      </c>
      <c r="D149" s="79">
        <f>IF(D154=0,0,ROUND(D152/D154*100,1))</f>
        <v>51.6</v>
      </c>
      <c r="E149" s="79">
        <f>IF(E154=0,0,ROUND(E152/E154*100,1))</f>
        <v>51.8</v>
      </c>
      <c r="F149" s="82">
        <f>E149-D149</f>
        <v>0.19999999999999574</v>
      </c>
      <c r="G149" s="83"/>
      <c r="H149" s="82">
        <f>IF(D149=0,0,ROUND(E149/D149*100,1))</f>
        <v>100.4</v>
      </c>
      <c r="I149" s="83"/>
      <c r="J149" s="68" t="s">
        <v>69</v>
      </c>
      <c r="K149" s="69"/>
      <c r="L149" s="69"/>
      <c r="M149" s="69"/>
      <c r="N149" s="69"/>
      <c r="O149" s="69"/>
      <c r="P149" s="69"/>
      <c r="Q149" s="69"/>
      <c r="R149" s="69"/>
      <c r="S149" s="70"/>
    </row>
    <row r="150" spans="1:19" ht="173.25" customHeight="1" x14ac:dyDescent="0.25">
      <c r="A150" s="153"/>
      <c r="B150" s="92"/>
      <c r="C150" s="95"/>
      <c r="D150" s="80"/>
      <c r="E150" s="80"/>
      <c r="F150" s="84"/>
      <c r="G150" s="85"/>
      <c r="H150" s="84"/>
      <c r="I150" s="85"/>
      <c r="J150" s="71" t="str">
        <f>"El indicador al final del período de evaluación registró un alcanzado del "&amp;E149&amp;" por ciento en comparación con la meta programada del "&amp;D149&amp;" por ciento, representa un cumplimiento de la meta del "&amp;H149&amp;" por ciento, colocando el indicador en un semáforo de color "&amp;IF(AND(D149=0,H149=0),"",IF(AND(H149&gt;=95,H149&lt;=105,H152&gt;=95,H152&lt;=105,H154&gt;=95,H154&lt;=105),"VERDE:SE LOGRÓ LA META",IF(AND(H149&gt;=95,H149&lt;=105,H152&lt;95),"VERDE:AUNQUE EL INDICADOR ES VERDE, HAY VARIACIÓN EN VARIABLES",IF(AND(H149&gt;=95,H149&lt;=105,H152&gt;105),"VERDE:AUNQUE EL INDICADOR ES VERDE, HAY VARIACIÓN EN VARIABLES",IF(AND(H149&gt;=95,H149&lt;=105,H154&lt;95),"VERDE:AUNQUE EL INDICADOR ES VERDE, HAY VARIACIÓN EN VARIABLES",IF(AND(H149&gt;=95,H149&lt;=105,H154&gt;105),"VERDE:AUNQUE EL INDICADOR ES VERDE, HAY VARIACIÓN EN VARIABLES",IF(OR(AND(H149&gt;=90,H149&lt;95),AND(H149&gt;105,H149&lt;=110)),"AMARILLO",IF(OR(H149&lt;90,H149&gt;110),"ROJO",IF(AND(D149&lt;&gt;0,E149=0),"ROJO","")))))))))&amp;". 
"&amp;IF(AND(D149=0,E149=0),"NO",IF(OR(H149&lt;95,H149&gt;105),"SI","NO"))&amp;" hubo variación en el indicador y "&amp;IF(AND(D152=0,D154=0,H152=0,H154=0),"NO",IF(OR(H152&lt;95,H152&gt;105,H154&lt;95,H154&gt;105),"SI","NO"))&amp;" hubo variación en variables."</f>
        <v>El indicador al final del período de evaluación registró un alcanzado del 51.8 por ciento en comparación con la meta programada del 51.6 por ciento, representa un cumplimiento de la meta del 100.4 por ciento, colocando el indicador en un semáforo de color VERDE:AUNQUE EL INDICADOR ES VERDE, HAY VARIACIÓN EN VARIABLES. 
NO hubo variación en el indicador y SI hubo variación en variables.</v>
      </c>
      <c r="K150" s="72"/>
      <c r="L150" s="72"/>
      <c r="M150" s="72"/>
      <c r="N150" s="72"/>
      <c r="O150" s="72"/>
      <c r="P150" s="72"/>
      <c r="Q150" s="72"/>
      <c r="R150" s="72"/>
      <c r="S150" s="73"/>
    </row>
    <row r="151" spans="1:19" ht="312" customHeight="1" x14ac:dyDescent="0.25">
      <c r="A151" s="153"/>
      <c r="B151" s="93"/>
      <c r="C151" s="96"/>
      <c r="D151" s="81"/>
      <c r="E151" s="81"/>
      <c r="F151" s="86"/>
      <c r="G151" s="87"/>
      <c r="H151" s="86"/>
      <c r="I151" s="87"/>
      <c r="J151" s="88" t="s">
        <v>103</v>
      </c>
      <c r="K151" s="89"/>
      <c r="L151" s="89"/>
      <c r="M151" s="89"/>
      <c r="N151" s="89"/>
      <c r="O151" s="89"/>
      <c r="P151" s="89"/>
      <c r="Q151" s="89"/>
      <c r="R151" s="89"/>
      <c r="S151" s="90"/>
    </row>
    <row r="152" spans="1:19" ht="37.5" customHeight="1" x14ac:dyDescent="0.25">
      <c r="A152" s="153"/>
      <c r="B152" s="74" t="s">
        <v>19</v>
      </c>
      <c r="C152" s="75" t="s">
        <v>45</v>
      </c>
      <c r="D152" s="127">
        <v>11226</v>
      </c>
      <c r="E152" s="127">
        <v>12139</v>
      </c>
      <c r="F152" s="65">
        <f t="shared" ref="F152" si="16">E152-D152</f>
        <v>913</v>
      </c>
      <c r="G152" s="65"/>
      <c r="H152" s="65">
        <f t="shared" ref="H152" si="17">IF(D152=0,0,ROUND(E152/D152*100,1))</f>
        <v>108.1</v>
      </c>
      <c r="I152" s="65"/>
      <c r="J152" s="68" t="s">
        <v>27</v>
      </c>
      <c r="K152" s="69"/>
      <c r="L152" s="69"/>
      <c r="M152" s="69"/>
      <c r="N152" s="69"/>
      <c r="O152" s="69"/>
      <c r="P152" s="69"/>
      <c r="Q152" s="69"/>
      <c r="R152" s="69"/>
      <c r="S152" s="70"/>
    </row>
    <row r="153" spans="1:19" ht="218.25" customHeight="1" x14ac:dyDescent="0.25">
      <c r="A153" s="153"/>
      <c r="B153" s="74"/>
      <c r="C153" s="75"/>
      <c r="D153" s="127"/>
      <c r="E153" s="127"/>
      <c r="F153" s="65"/>
      <c r="G153" s="65"/>
      <c r="H153" s="65"/>
      <c r="I153" s="65"/>
      <c r="J153" s="111" t="s">
        <v>102</v>
      </c>
      <c r="K153" s="112"/>
      <c r="L153" s="112"/>
      <c r="M153" s="112"/>
      <c r="N153" s="112"/>
      <c r="O153" s="112"/>
      <c r="P153" s="112"/>
      <c r="Q153" s="112"/>
      <c r="R153" s="112"/>
      <c r="S153" s="113"/>
    </row>
    <row r="154" spans="1:19" ht="32.25" customHeight="1" x14ac:dyDescent="0.25">
      <c r="A154" s="153"/>
      <c r="B154" s="74" t="s">
        <v>20</v>
      </c>
      <c r="C154" s="126" t="s">
        <v>60</v>
      </c>
      <c r="D154" s="127">
        <v>21770</v>
      </c>
      <c r="E154" s="127">
        <v>23445</v>
      </c>
      <c r="F154" s="65">
        <f>E154-D154</f>
        <v>1675</v>
      </c>
      <c r="G154" s="65"/>
      <c r="H154" s="65">
        <f>IF(D154=0,0,ROUND(E154/D154*100,1))</f>
        <v>107.7</v>
      </c>
      <c r="I154" s="65"/>
      <c r="J154" s="68" t="s">
        <v>23</v>
      </c>
      <c r="K154" s="69"/>
      <c r="L154" s="69"/>
      <c r="M154" s="69"/>
      <c r="N154" s="69"/>
      <c r="O154" s="69"/>
      <c r="P154" s="69"/>
      <c r="Q154" s="69"/>
      <c r="R154" s="69"/>
      <c r="S154" s="70"/>
    </row>
    <row r="155" spans="1:19" ht="218.25" customHeight="1" thickBot="1" x14ac:dyDescent="0.3">
      <c r="A155" s="153"/>
      <c r="B155" s="74"/>
      <c r="C155" s="126"/>
      <c r="D155" s="127"/>
      <c r="E155" s="127"/>
      <c r="F155" s="65"/>
      <c r="G155" s="65"/>
      <c r="H155" s="65"/>
      <c r="I155" s="65"/>
      <c r="J155" s="56" t="s">
        <v>92</v>
      </c>
      <c r="K155" s="57"/>
      <c r="L155" s="57"/>
      <c r="M155" s="57"/>
      <c r="N155" s="57"/>
      <c r="O155" s="57"/>
      <c r="P155" s="57"/>
      <c r="Q155" s="57"/>
      <c r="R155" s="57"/>
      <c r="S155" s="58"/>
    </row>
    <row r="156" spans="1:19" ht="42" customHeight="1" thickBot="1" x14ac:dyDescent="0.3">
      <c r="A156" s="97"/>
      <c r="B156" s="98"/>
      <c r="C156" s="98"/>
      <c r="D156" s="98"/>
      <c r="E156" s="98"/>
      <c r="F156" s="98"/>
      <c r="G156" s="98"/>
      <c r="H156" s="98"/>
      <c r="I156" s="98"/>
      <c r="J156" s="98"/>
      <c r="K156" s="98"/>
      <c r="L156" s="98"/>
      <c r="M156" s="98"/>
      <c r="N156" s="98"/>
      <c r="O156" s="98"/>
      <c r="P156" s="98"/>
      <c r="Q156" s="98"/>
      <c r="R156" s="98"/>
      <c r="S156" s="99"/>
    </row>
    <row r="157" spans="1:19" ht="30.75" customHeight="1" x14ac:dyDescent="0.5">
      <c r="A157" s="100" t="s">
        <v>5</v>
      </c>
      <c r="B157" s="37" t="s">
        <v>6</v>
      </c>
      <c r="C157" s="38"/>
      <c r="D157" s="43" t="s">
        <v>7</v>
      </c>
      <c r="E157" s="43"/>
      <c r="F157" s="43" t="s">
        <v>8</v>
      </c>
      <c r="G157" s="43"/>
      <c r="H157" s="43"/>
      <c r="I157" s="43"/>
      <c r="J157" s="44" t="s">
        <v>9</v>
      </c>
      <c r="K157" s="45"/>
      <c r="L157" s="45"/>
      <c r="M157" s="45"/>
      <c r="N157" s="45"/>
      <c r="O157" s="45"/>
      <c r="P157" s="45"/>
      <c r="Q157" s="45"/>
      <c r="R157" s="45"/>
      <c r="S157" s="46"/>
    </row>
    <row r="158" spans="1:19" ht="30.75" customHeight="1" x14ac:dyDescent="0.5">
      <c r="A158" s="101"/>
      <c r="B158" s="39"/>
      <c r="C158" s="40"/>
      <c r="D158" s="28" t="s">
        <v>10</v>
      </c>
      <c r="E158" s="28" t="s">
        <v>11</v>
      </c>
      <c r="F158" s="66" t="s">
        <v>12</v>
      </c>
      <c r="G158" s="66"/>
      <c r="H158" s="66" t="s">
        <v>13</v>
      </c>
      <c r="I158" s="66"/>
      <c r="J158" s="47"/>
      <c r="K158" s="48"/>
      <c r="L158" s="48"/>
      <c r="M158" s="48"/>
      <c r="N158" s="48"/>
      <c r="O158" s="48"/>
      <c r="P158" s="48"/>
      <c r="Q158" s="48"/>
      <c r="R158" s="48"/>
      <c r="S158" s="49"/>
    </row>
    <row r="159" spans="1:19" ht="29.25" customHeight="1" x14ac:dyDescent="0.25">
      <c r="A159" s="102"/>
      <c r="B159" s="41"/>
      <c r="C159" s="42"/>
      <c r="D159" s="29" t="s">
        <v>14</v>
      </c>
      <c r="E159" s="29" t="s">
        <v>15</v>
      </c>
      <c r="F159" s="67" t="s">
        <v>16</v>
      </c>
      <c r="G159" s="67"/>
      <c r="H159" s="67" t="s">
        <v>17</v>
      </c>
      <c r="I159" s="67"/>
      <c r="J159" s="50"/>
      <c r="K159" s="51"/>
      <c r="L159" s="51"/>
      <c r="M159" s="51"/>
      <c r="N159" s="51"/>
      <c r="O159" s="51"/>
      <c r="P159" s="51"/>
      <c r="Q159" s="51"/>
      <c r="R159" s="51"/>
      <c r="S159" s="52"/>
    </row>
    <row r="160" spans="1:19" ht="45" customHeight="1" x14ac:dyDescent="0.25">
      <c r="A160" s="106">
        <v>14</v>
      </c>
      <c r="B160" s="91" t="s">
        <v>18</v>
      </c>
      <c r="C160" s="94" t="s">
        <v>62</v>
      </c>
      <c r="D160" s="79">
        <f>IF(D165=0,0,ROUND(D163/D165*1000,1))</f>
        <v>2.5</v>
      </c>
      <c r="E160" s="79">
        <f>IF(E165=0,0,ROUND(E163/E165*1000,1))</f>
        <v>3</v>
      </c>
      <c r="F160" s="82">
        <f>E160-D160</f>
        <v>0.5</v>
      </c>
      <c r="G160" s="83"/>
      <c r="H160" s="82">
        <f>IF(D160=0,0,ROUND(E160/D160*100,1))</f>
        <v>120</v>
      </c>
      <c r="I160" s="83"/>
      <c r="J160" s="68" t="s">
        <v>69</v>
      </c>
      <c r="K160" s="69"/>
      <c r="L160" s="69"/>
      <c r="M160" s="69"/>
      <c r="N160" s="69"/>
      <c r="O160" s="69"/>
      <c r="P160" s="69"/>
      <c r="Q160" s="69"/>
      <c r="R160" s="69"/>
      <c r="S160" s="70"/>
    </row>
    <row r="161" spans="1:19" ht="149.25" customHeight="1" x14ac:dyDescent="0.25">
      <c r="A161" s="106"/>
      <c r="B161" s="92"/>
      <c r="C161" s="95"/>
      <c r="D161" s="80"/>
      <c r="E161" s="80"/>
      <c r="F161" s="84"/>
      <c r="G161" s="85"/>
      <c r="H161" s="84"/>
      <c r="I161" s="85"/>
      <c r="J161" s="71" t="str">
        <f>"El indicador al final del período de evaluación registró un alcanzado del "&amp;E160&amp;" por ciento en comparación con la meta programada del "&amp;D160&amp;" por ciento, representa un cumplimiento de la meta del "&amp;H160&amp;" por ciento, colocando el indicador en un semáforo de color "&amp;IF(AND(D160=0,H160=0),"",IF(AND(H160&gt;=95,H160&lt;=105,H163&gt;=95,H163&lt;=105,H165&gt;=95,H165&lt;=105),"VERDE:SE LOGRÓ LA META",IF(AND(H160&gt;=95,H160&lt;=105,H163&lt;95),"VERDE:AUNQUE EL INDICADOR ES VERDE, HAY VARIACIÓN EN VARIABLES",IF(AND(H160&gt;=95,H160&lt;=105,H163&gt;105),"VERDE:AUNQUE EL INDICADOR ES VERDE, HAY VARIACIÓN EN VARIABLES",IF(AND(H160&gt;=95,H160&lt;=105,H165&lt;95),"VERDE:AUNQUE EL INDICADOR ES VERDE, HAY VARIACIÓN EN VARIABLES",IF(AND(H160&gt;=95,H160&lt;=105,H165&gt;105),"VERDE:AUNQUE EL INDICADOR ES VERDE, HAY VARIACIÓN EN VARIABLES",IF(OR(AND(H160&gt;=90,H160&lt;95),AND(H160&gt;105,H160&lt;=110)),"AMARILLO",IF(OR(H160&lt;90,H160&gt;110),"ROJO",IF(AND(D160&lt;&gt;0,E160=0),"ROJO","")))))))))&amp;". 
"&amp;IF(AND(D160=0,E160=0),"NO",IF(OR(H160&lt;95,H160&gt;105),"SI","NO"))&amp;" hubo variación en el indicador y "&amp;IF(AND(D163=0,D165=0,H163=0,H165=0),"NO",IF(OR(H163&lt;95,H163&gt;105,H165&lt;95,H165&gt;105),"SI","NO"))&amp;" hubo variación en variables."</f>
        <v>El indicador al final del período de evaluación registró un alcanzado del 3 por ciento en comparación con la meta programada del 2.5 por ciento, representa un cumplimiento de la meta del 120 por ciento, colocando el indicador en un semáforo de color ROJO. 
SI hubo variación en el indicador y SI hubo variación en variables.</v>
      </c>
      <c r="K161" s="72"/>
      <c r="L161" s="72"/>
      <c r="M161" s="72"/>
      <c r="N161" s="72"/>
      <c r="O161" s="72"/>
      <c r="P161" s="72"/>
      <c r="Q161" s="72"/>
      <c r="R161" s="72"/>
      <c r="S161" s="73"/>
    </row>
    <row r="162" spans="1:19" ht="363" customHeight="1" x14ac:dyDescent="0.25">
      <c r="A162" s="106"/>
      <c r="B162" s="93"/>
      <c r="C162" s="96"/>
      <c r="D162" s="81"/>
      <c r="E162" s="81"/>
      <c r="F162" s="86"/>
      <c r="G162" s="87"/>
      <c r="H162" s="86"/>
      <c r="I162" s="87"/>
      <c r="J162" s="88" t="s">
        <v>108</v>
      </c>
      <c r="K162" s="89"/>
      <c r="L162" s="89"/>
      <c r="M162" s="89"/>
      <c r="N162" s="89"/>
      <c r="O162" s="89"/>
      <c r="P162" s="89"/>
      <c r="Q162" s="89"/>
      <c r="R162" s="89"/>
      <c r="S162" s="90"/>
    </row>
    <row r="163" spans="1:19" ht="37.5" customHeight="1" x14ac:dyDescent="0.25">
      <c r="A163" s="106"/>
      <c r="B163" s="74" t="s">
        <v>19</v>
      </c>
      <c r="C163" s="75" t="s">
        <v>63</v>
      </c>
      <c r="D163" s="127">
        <v>121</v>
      </c>
      <c r="E163" s="127">
        <v>149</v>
      </c>
      <c r="F163" s="65">
        <f t="shared" ref="F163" si="18">E163-D163</f>
        <v>28</v>
      </c>
      <c r="G163" s="65"/>
      <c r="H163" s="65">
        <f t="shared" ref="H163" si="19">IF(D163=0,0,ROUND(E163/D163*100,1))</f>
        <v>123.1</v>
      </c>
      <c r="I163" s="65"/>
      <c r="J163" s="68" t="s">
        <v>27</v>
      </c>
      <c r="K163" s="69"/>
      <c r="L163" s="69"/>
      <c r="M163" s="69"/>
      <c r="N163" s="69"/>
      <c r="O163" s="69"/>
      <c r="P163" s="69"/>
      <c r="Q163" s="69"/>
      <c r="R163" s="69"/>
      <c r="S163" s="70"/>
    </row>
    <row r="164" spans="1:19" ht="152.25" customHeight="1" x14ac:dyDescent="0.25">
      <c r="A164" s="106"/>
      <c r="B164" s="74"/>
      <c r="C164" s="75"/>
      <c r="D164" s="127"/>
      <c r="E164" s="127"/>
      <c r="F164" s="65"/>
      <c r="G164" s="65"/>
      <c r="H164" s="65"/>
      <c r="I164" s="65"/>
      <c r="J164" s="111" t="s">
        <v>102</v>
      </c>
      <c r="K164" s="112"/>
      <c r="L164" s="112"/>
      <c r="M164" s="112"/>
      <c r="N164" s="112"/>
      <c r="O164" s="112"/>
      <c r="P164" s="112"/>
      <c r="Q164" s="112"/>
      <c r="R164" s="112"/>
      <c r="S164" s="113"/>
    </row>
    <row r="165" spans="1:19" ht="32.25" customHeight="1" x14ac:dyDescent="0.25">
      <c r="A165" s="106"/>
      <c r="B165" s="156" t="s">
        <v>20</v>
      </c>
      <c r="C165" s="157" t="s">
        <v>64</v>
      </c>
      <c r="D165" s="62">
        <v>47472</v>
      </c>
      <c r="E165" s="62">
        <v>49352</v>
      </c>
      <c r="F165" s="65">
        <f>E165-D165</f>
        <v>1880</v>
      </c>
      <c r="G165" s="65"/>
      <c r="H165" s="65">
        <f>IF(D165=0,0,ROUND(E165/D165*100,1))</f>
        <v>104</v>
      </c>
      <c r="I165" s="65"/>
      <c r="J165" s="68" t="s">
        <v>23</v>
      </c>
      <c r="K165" s="69"/>
      <c r="L165" s="69"/>
      <c r="M165" s="69"/>
      <c r="N165" s="69"/>
      <c r="O165" s="69"/>
      <c r="P165" s="69"/>
      <c r="Q165" s="69"/>
      <c r="R165" s="69"/>
      <c r="S165" s="70"/>
    </row>
    <row r="166" spans="1:19" ht="139.5" customHeight="1" thickBot="1" x14ac:dyDescent="0.3">
      <c r="A166" s="106"/>
      <c r="B166" s="156"/>
      <c r="C166" s="157"/>
      <c r="D166" s="62"/>
      <c r="E166" s="62"/>
      <c r="F166" s="65"/>
      <c r="G166" s="65"/>
      <c r="H166" s="65"/>
      <c r="I166" s="65"/>
      <c r="J166" s="56" t="s">
        <v>104</v>
      </c>
      <c r="K166" s="57"/>
      <c r="L166" s="57"/>
      <c r="M166" s="57"/>
      <c r="N166" s="57"/>
      <c r="O166" s="57"/>
      <c r="P166" s="57"/>
      <c r="Q166" s="57"/>
      <c r="R166" s="57"/>
      <c r="S166" s="58"/>
    </row>
    <row r="167" spans="1:19" ht="347.25" customHeight="1" x14ac:dyDescent="0.25">
      <c r="A167" s="103" t="s">
        <v>24</v>
      </c>
      <c r="B167" s="103"/>
      <c r="C167" s="103"/>
      <c r="D167" s="103"/>
      <c r="E167" s="103"/>
      <c r="F167" s="103"/>
      <c r="G167" s="103"/>
      <c r="H167" s="103"/>
      <c r="I167" s="103"/>
      <c r="J167" s="103"/>
      <c r="K167" s="103"/>
      <c r="L167" s="103"/>
      <c r="M167" s="103"/>
      <c r="N167" s="103"/>
      <c r="O167" s="103"/>
      <c r="P167" s="103"/>
      <c r="Q167" s="103"/>
      <c r="R167" s="103"/>
      <c r="S167" s="103"/>
    </row>
    <row r="168" spans="1:19" ht="19.5" customHeight="1" x14ac:dyDescent="0.25">
      <c r="A168" s="30"/>
      <c r="B168" s="30"/>
      <c r="C168" s="30"/>
      <c r="D168" s="30"/>
      <c r="E168" s="30"/>
      <c r="F168" s="30"/>
      <c r="G168" s="30"/>
      <c r="H168" s="30"/>
      <c r="I168" s="30"/>
      <c r="J168" s="30"/>
      <c r="K168" s="30"/>
      <c r="L168" s="30"/>
      <c r="M168" s="30"/>
      <c r="N168" s="30"/>
      <c r="O168" s="30"/>
      <c r="P168" s="30"/>
      <c r="Q168" s="30"/>
      <c r="R168" s="30"/>
      <c r="S168" s="30"/>
    </row>
    <row r="169" spans="1:19" ht="46.5" customHeight="1" x14ac:dyDescent="0.5">
      <c r="A169" s="31"/>
      <c r="B169" s="3"/>
      <c r="C169" s="104" t="s">
        <v>70</v>
      </c>
      <c r="D169" s="104"/>
      <c r="E169" s="104"/>
      <c r="F169" s="3"/>
      <c r="G169" s="3"/>
      <c r="H169" s="3"/>
      <c r="I169" s="3"/>
      <c r="J169" s="104" t="s">
        <v>71</v>
      </c>
      <c r="K169" s="104"/>
      <c r="L169" s="104"/>
      <c r="M169" s="104"/>
      <c r="N169" s="104"/>
      <c r="O169" s="104"/>
      <c r="P169" s="104"/>
      <c r="Q169" s="104"/>
      <c r="R169" s="104"/>
      <c r="S169" s="32"/>
    </row>
    <row r="170" spans="1:19" ht="117.75" customHeight="1" thickBot="1" x14ac:dyDescent="0.55000000000000004">
      <c r="A170" s="31"/>
      <c r="B170" s="3"/>
      <c r="C170" s="105" t="s">
        <v>105</v>
      </c>
      <c r="D170" s="105"/>
      <c r="E170" s="105"/>
      <c r="F170" s="3"/>
      <c r="G170" s="3"/>
      <c r="H170" s="3"/>
      <c r="I170" s="3"/>
      <c r="J170" s="105" t="s">
        <v>106</v>
      </c>
      <c r="K170" s="105"/>
      <c r="L170" s="105"/>
      <c r="M170" s="105"/>
      <c r="N170" s="105"/>
      <c r="O170" s="105"/>
      <c r="P170" s="105"/>
      <c r="Q170" s="105"/>
      <c r="R170" s="105"/>
      <c r="S170" s="32"/>
    </row>
    <row r="171" spans="1:19" ht="90" customHeight="1" x14ac:dyDescent="0.25">
      <c r="A171" s="31"/>
      <c r="B171" s="3"/>
      <c r="C171" s="53" t="s">
        <v>72</v>
      </c>
      <c r="D171" s="54"/>
      <c r="E171" s="54"/>
      <c r="F171" s="3"/>
      <c r="G171" s="3"/>
      <c r="H171" s="3"/>
      <c r="I171" s="3"/>
      <c r="J171" s="53" t="s">
        <v>73</v>
      </c>
      <c r="K171" s="54"/>
      <c r="L171" s="54"/>
      <c r="M171" s="54"/>
      <c r="N171" s="54"/>
      <c r="O171" s="54"/>
      <c r="P171" s="54"/>
      <c r="Q171" s="54"/>
      <c r="R171" s="54"/>
      <c r="S171" s="32"/>
    </row>
    <row r="172" spans="1:19" ht="94.5" customHeight="1" x14ac:dyDescent="0.25">
      <c r="A172" s="31"/>
      <c r="B172" s="3"/>
      <c r="C172" s="33"/>
      <c r="D172" s="55" t="s">
        <v>21</v>
      </c>
      <c r="E172" s="55"/>
      <c r="F172" s="55"/>
      <c r="G172" s="55"/>
      <c r="H172" s="55"/>
      <c r="I172" s="55"/>
      <c r="J172" s="55"/>
      <c r="K172" s="55"/>
      <c r="L172" s="55"/>
      <c r="M172" s="34"/>
      <c r="N172" s="34"/>
      <c r="O172" s="34"/>
      <c r="P172" s="34"/>
      <c r="Q172" s="34"/>
      <c r="R172" s="34"/>
      <c r="S172" s="32"/>
    </row>
    <row r="173" spans="1:19" ht="100.5" customHeight="1" thickBot="1" x14ac:dyDescent="0.3">
      <c r="A173" s="31"/>
      <c r="B173" s="3"/>
      <c r="C173" s="33"/>
      <c r="D173" s="76" t="s">
        <v>107</v>
      </c>
      <c r="E173" s="76"/>
      <c r="F173" s="76"/>
      <c r="G173" s="76"/>
      <c r="H173" s="76"/>
      <c r="I173" s="76"/>
      <c r="J173" s="76"/>
      <c r="K173" s="76"/>
      <c r="L173" s="34"/>
      <c r="M173" s="34"/>
      <c r="N173" s="34"/>
      <c r="O173" s="34"/>
      <c r="P173" s="34"/>
      <c r="Q173" s="34"/>
      <c r="R173" s="34"/>
      <c r="S173" s="32"/>
    </row>
    <row r="174" spans="1:19" ht="81" customHeight="1" x14ac:dyDescent="0.25">
      <c r="A174" s="31"/>
      <c r="B174" s="3"/>
      <c r="C174" s="3"/>
      <c r="D174" s="54" t="s">
        <v>74</v>
      </c>
      <c r="E174" s="54"/>
      <c r="F174" s="54"/>
      <c r="G174" s="54"/>
      <c r="H174" s="54"/>
      <c r="I174" s="54"/>
      <c r="J174" s="54"/>
      <c r="K174" s="54"/>
      <c r="L174" s="34"/>
      <c r="M174" s="34"/>
      <c r="N174" s="34"/>
      <c r="O174" s="34"/>
      <c r="P174" s="34"/>
      <c r="Q174" s="34"/>
      <c r="R174" s="34"/>
      <c r="S174" s="32"/>
    </row>
    <row r="175" spans="1:19" ht="96" customHeight="1" thickBot="1" x14ac:dyDescent="0.3">
      <c r="A175" s="35"/>
      <c r="B175" s="77" t="s">
        <v>22</v>
      </c>
      <c r="C175" s="78"/>
      <c r="D175" s="78"/>
      <c r="E175" s="78"/>
      <c r="F175" s="78"/>
      <c r="G175" s="78"/>
      <c r="H175" s="78"/>
      <c r="I175" s="78"/>
      <c r="J175" s="78"/>
      <c r="K175" s="78"/>
      <c r="L175" s="78"/>
      <c r="M175" s="78"/>
      <c r="N175" s="78"/>
      <c r="O175" s="78"/>
      <c r="P175" s="78"/>
      <c r="Q175" s="78"/>
      <c r="R175" s="78"/>
      <c r="S175" s="36"/>
    </row>
  </sheetData>
  <sheetProtection algorithmName="SHA-512" hashValue="t/Q7k2086w3BrGfT5AsCbpg7P3BwUK3f0tYUpD9s+Or1EHMe5QeWnU/344+hqCYZGdSRDYpkAarHE5ZwYFYewQ==" saltValue="ugMZphRDdi7T2GqqVm4gIw==" spinCount="100000" sheet="1" objects="1" scenarios="1" selectLockedCells="1"/>
  <dataConsolidate/>
  <mergeCells count="516">
    <mergeCell ref="J121:S121"/>
    <mergeCell ref="J122:S122"/>
    <mergeCell ref="A138:A144"/>
    <mergeCell ref="J138:S138"/>
    <mergeCell ref="J139:S139"/>
    <mergeCell ref="F165:G166"/>
    <mergeCell ref="A113:A115"/>
    <mergeCell ref="B113:C115"/>
    <mergeCell ref="D113:E113"/>
    <mergeCell ref="F113:I113"/>
    <mergeCell ref="J113:S115"/>
    <mergeCell ref="F114:G114"/>
    <mergeCell ref="H114:I114"/>
    <mergeCell ref="F115:G115"/>
    <mergeCell ref="H115:I115"/>
    <mergeCell ref="A123:S123"/>
    <mergeCell ref="A145:S145"/>
    <mergeCell ref="A116:A122"/>
    <mergeCell ref="J116:S116"/>
    <mergeCell ref="J117:S117"/>
    <mergeCell ref="B119:B120"/>
    <mergeCell ref="C119:C120"/>
    <mergeCell ref="D119:D120"/>
    <mergeCell ref="E119:E120"/>
    <mergeCell ref="F119:G120"/>
    <mergeCell ref="H119:I120"/>
    <mergeCell ref="J119:S119"/>
    <mergeCell ref="J120:S120"/>
    <mergeCell ref="B121:B122"/>
    <mergeCell ref="H154:I155"/>
    <mergeCell ref="J154:S154"/>
    <mergeCell ref="B149:B151"/>
    <mergeCell ref="C149:C151"/>
    <mergeCell ref="J146:S148"/>
    <mergeCell ref="F147:G147"/>
    <mergeCell ref="H147:I147"/>
    <mergeCell ref="F148:G148"/>
    <mergeCell ref="H148:I148"/>
    <mergeCell ref="H141:I142"/>
    <mergeCell ref="J141:S141"/>
    <mergeCell ref="J142:S142"/>
    <mergeCell ref="B143:B144"/>
    <mergeCell ref="C143:C144"/>
    <mergeCell ref="D143:D144"/>
    <mergeCell ref="E143:E144"/>
    <mergeCell ref="F143:G144"/>
    <mergeCell ref="H143:I144"/>
    <mergeCell ref="J143:S143"/>
    <mergeCell ref="D163:D164"/>
    <mergeCell ref="E163:E164"/>
    <mergeCell ref="F163:G164"/>
    <mergeCell ref="H163:I164"/>
    <mergeCell ref="J163:S163"/>
    <mergeCell ref="J164:S164"/>
    <mergeCell ref="B165:B166"/>
    <mergeCell ref="C165:C166"/>
    <mergeCell ref="D165:D166"/>
    <mergeCell ref="E165:E166"/>
    <mergeCell ref="A146:A148"/>
    <mergeCell ref="B146:C148"/>
    <mergeCell ref="D146:E146"/>
    <mergeCell ref="F146:I146"/>
    <mergeCell ref="H165:I166"/>
    <mergeCell ref="J165:S165"/>
    <mergeCell ref="J166:S166"/>
    <mergeCell ref="H159:I159"/>
    <mergeCell ref="A149:A155"/>
    <mergeCell ref="J149:S149"/>
    <mergeCell ref="J150:S150"/>
    <mergeCell ref="B152:B153"/>
    <mergeCell ref="C152:C153"/>
    <mergeCell ref="D152:D153"/>
    <mergeCell ref="E152:E153"/>
    <mergeCell ref="F152:G153"/>
    <mergeCell ref="H152:I153"/>
    <mergeCell ref="J152:S152"/>
    <mergeCell ref="J153:S153"/>
    <mergeCell ref="B154:B155"/>
    <mergeCell ref="C154:C155"/>
    <mergeCell ref="D154:D155"/>
    <mergeCell ref="E154:E155"/>
    <mergeCell ref="F154:G155"/>
    <mergeCell ref="J130:S130"/>
    <mergeCell ref="J131:S131"/>
    <mergeCell ref="B132:B133"/>
    <mergeCell ref="C132:C133"/>
    <mergeCell ref="D132:D133"/>
    <mergeCell ref="E132:E133"/>
    <mergeCell ref="F132:G133"/>
    <mergeCell ref="H132:I133"/>
    <mergeCell ref="J132:S132"/>
    <mergeCell ref="J133:S133"/>
    <mergeCell ref="E130:E131"/>
    <mergeCell ref="F130:G131"/>
    <mergeCell ref="H130:I131"/>
    <mergeCell ref="A105:A111"/>
    <mergeCell ref="J105:S105"/>
    <mergeCell ref="J106:S106"/>
    <mergeCell ref="B108:B109"/>
    <mergeCell ref="C108:C109"/>
    <mergeCell ref="D108:D109"/>
    <mergeCell ref="E108:E109"/>
    <mergeCell ref="F108:G109"/>
    <mergeCell ref="A124:A126"/>
    <mergeCell ref="B124:C126"/>
    <mergeCell ref="D124:E124"/>
    <mergeCell ref="F124:I124"/>
    <mergeCell ref="J124:S126"/>
    <mergeCell ref="F125:G125"/>
    <mergeCell ref="H125:I125"/>
    <mergeCell ref="F126:G126"/>
    <mergeCell ref="H126:I126"/>
    <mergeCell ref="B105:B107"/>
    <mergeCell ref="C105:C107"/>
    <mergeCell ref="D105:D107"/>
    <mergeCell ref="E105:E107"/>
    <mergeCell ref="F105:G107"/>
    <mergeCell ref="H105:I107"/>
    <mergeCell ref="C121:C122"/>
    <mergeCell ref="A127:A133"/>
    <mergeCell ref="J127:S127"/>
    <mergeCell ref="J128:S128"/>
    <mergeCell ref="B130:B131"/>
    <mergeCell ref="C130:C131"/>
    <mergeCell ref="D130:D131"/>
    <mergeCell ref="E97:E98"/>
    <mergeCell ref="F97:G98"/>
    <mergeCell ref="H97:I98"/>
    <mergeCell ref="J97:S97"/>
    <mergeCell ref="J98:S98"/>
    <mergeCell ref="B99:B100"/>
    <mergeCell ref="C99:C100"/>
    <mergeCell ref="D99:D100"/>
    <mergeCell ref="E99:E100"/>
    <mergeCell ref="F99:G100"/>
    <mergeCell ref="H99:I100"/>
    <mergeCell ref="J99:S99"/>
    <mergeCell ref="J100:S100"/>
    <mergeCell ref="A101:S101"/>
    <mergeCell ref="A102:A104"/>
    <mergeCell ref="B102:C104"/>
    <mergeCell ref="D102:E102"/>
    <mergeCell ref="F102:I102"/>
    <mergeCell ref="J102:S104"/>
    <mergeCell ref="F103:G103"/>
    <mergeCell ref="H103:I103"/>
    <mergeCell ref="F104:G104"/>
    <mergeCell ref="H104:I104"/>
    <mergeCell ref="A83:A89"/>
    <mergeCell ref="J83:S83"/>
    <mergeCell ref="J84:S84"/>
    <mergeCell ref="B86:B87"/>
    <mergeCell ref="C86:C87"/>
    <mergeCell ref="D86:D87"/>
    <mergeCell ref="E86:E87"/>
    <mergeCell ref="F86:G87"/>
    <mergeCell ref="A91:A93"/>
    <mergeCell ref="B91:C93"/>
    <mergeCell ref="D91:E91"/>
    <mergeCell ref="F91:I91"/>
    <mergeCell ref="J91:S93"/>
    <mergeCell ref="F92:G92"/>
    <mergeCell ref="H92:I92"/>
    <mergeCell ref="F93:G93"/>
    <mergeCell ref="H93:I93"/>
    <mergeCell ref="B83:B85"/>
    <mergeCell ref="C83:C85"/>
    <mergeCell ref="D83:D85"/>
    <mergeCell ref="E83:E85"/>
    <mergeCell ref="F83:G85"/>
    <mergeCell ref="H83:I85"/>
    <mergeCell ref="J85:S85"/>
    <mergeCell ref="A94:A100"/>
    <mergeCell ref="J94:S94"/>
    <mergeCell ref="J95:S95"/>
    <mergeCell ref="B97:B98"/>
    <mergeCell ref="C97:C98"/>
    <mergeCell ref="D97:D98"/>
    <mergeCell ref="J89:S89"/>
    <mergeCell ref="B94:B96"/>
    <mergeCell ref="C94:C96"/>
    <mergeCell ref="D94:D96"/>
    <mergeCell ref="E94:E96"/>
    <mergeCell ref="F94:G96"/>
    <mergeCell ref="H94:I96"/>
    <mergeCell ref="J96:S96"/>
    <mergeCell ref="H86:I87"/>
    <mergeCell ref="J86:S86"/>
    <mergeCell ref="J87:S87"/>
    <mergeCell ref="B88:B89"/>
    <mergeCell ref="C88:C89"/>
    <mergeCell ref="J78:S78"/>
    <mergeCell ref="A80:A82"/>
    <mergeCell ref="B80:C82"/>
    <mergeCell ref="D80:E80"/>
    <mergeCell ref="F80:I80"/>
    <mergeCell ref="J80:S82"/>
    <mergeCell ref="F81:G81"/>
    <mergeCell ref="H81:I81"/>
    <mergeCell ref="F82:G82"/>
    <mergeCell ref="H82:I82"/>
    <mergeCell ref="A72:A78"/>
    <mergeCell ref="A79:S79"/>
    <mergeCell ref="B75:B76"/>
    <mergeCell ref="C75:C76"/>
    <mergeCell ref="D75:D76"/>
    <mergeCell ref="E75:E76"/>
    <mergeCell ref="F75:G76"/>
    <mergeCell ref="J77:S77"/>
    <mergeCell ref="B77:B78"/>
    <mergeCell ref="C77:C78"/>
    <mergeCell ref="D77:D78"/>
    <mergeCell ref="E77:E78"/>
    <mergeCell ref="F77:G78"/>
    <mergeCell ref="H77:I78"/>
    <mergeCell ref="F25:I25"/>
    <mergeCell ref="F70:G70"/>
    <mergeCell ref="H70:I70"/>
    <mergeCell ref="H49:I49"/>
    <mergeCell ref="F42:G43"/>
    <mergeCell ref="H42:I43"/>
    <mergeCell ref="H33:I34"/>
    <mergeCell ref="F31:G32"/>
    <mergeCell ref="E44:E45"/>
    <mergeCell ref="F44:G45"/>
    <mergeCell ref="H44:I45"/>
    <mergeCell ref="H66:I67"/>
    <mergeCell ref="D47:E47"/>
    <mergeCell ref="F47:I47"/>
    <mergeCell ref="D36:E36"/>
    <mergeCell ref="F36:I36"/>
    <mergeCell ref="D50:D52"/>
    <mergeCell ref="E50:E52"/>
    <mergeCell ref="F50:G52"/>
    <mergeCell ref="H50:I52"/>
    <mergeCell ref="B25:C27"/>
    <mergeCell ref="D25:E25"/>
    <mergeCell ref="E31:E32"/>
    <mergeCell ref="C53:C54"/>
    <mergeCell ref="J33:S33"/>
    <mergeCell ref="B55:B56"/>
    <mergeCell ref="J73:S73"/>
    <mergeCell ref="J25:S27"/>
    <mergeCell ref="F26:G26"/>
    <mergeCell ref="H26:I26"/>
    <mergeCell ref="F27:G27"/>
    <mergeCell ref="H27:I27"/>
    <mergeCell ref="B31:B32"/>
    <mergeCell ref="B33:B34"/>
    <mergeCell ref="C31:C32"/>
    <mergeCell ref="J29:S29"/>
    <mergeCell ref="J32:S32"/>
    <mergeCell ref="J34:S34"/>
    <mergeCell ref="D31:D32"/>
    <mergeCell ref="H31:I32"/>
    <mergeCell ref="B58:C60"/>
    <mergeCell ref="J44:S44"/>
    <mergeCell ref="B50:B52"/>
    <mergeCell ref="C50:C52"/>
    <mergeCell ref="A69:A71"/>
    <mergeCell ref="B69:C71"/>
    <mergeCell ref="D69:E69"/>
    <mergeCell ref="F69:I69"/>
    <mergeCell ref="J69:S71"/>
    <mergeCell ref="F71:G71"/>
    <mergeCell ref="H71:I71"/>
    <mergeCell ref="A61:A67"/>
    <mergeCell ref="A58:A60"/>
    <mergeCell ref="D64:D65"/>
    <mergeCell ref="E64:E65"/>
    <mergeCell ref="B66:B67"/>
    <mergeCell ref="C66:C67"/>
    <mergeCell ref="D66:D67"/>
    <mergeCell ref="E66:E67"/>
    <mergeCell ref="F66:G67"/>
    <mergeCell ref="B61:B63"/>
    <mergeCell ref="C61:C63"/>
    <mergeCell ref="J75:S75"/>
    <mergeCell ref="J76:S76"/>
    <mergeCell ref="J72:S72"/>
    <mergeCell ref="J61:S61"/>
    <mergeCell ref="J64:S64"/>
    <mergeCell ref="D58:E58"/>
    <mergeCell ref="F58:I58"/>
    <mergeCell ref="J58:S60"/>
    <mergeCell ref="F59:G59"/>
    <mergeCell ref="H59:I59"/>
    <mergeCell ref="F60:G60"/>
    <mergeCell ref="H60:I60"/>
    <mergeCell ref="F64:G65"/>
    <mergeCell ref="H64:I65"/>
    <mergeCell ref="J65:S65"/>
    <mergeCell ref="J67:S67"/>
    <mergeCell ref="D61:D63"/>
    <mergeCell ref="E61:E63"/>
    <mergeCell ref="F61:G63"/>
    <mergeCell ref="H61:I63"/>
    <mergeCell ref="J63:S63"/>
    <mergeCell ref="H75:I76"/>
    <mergeCell ref="A25:A27"/>
    <mergeCell ref="M8:S8"/>
    <mergeCell ref="D9:J9"/>
    <mergeCell ref="A14:A16"/>
    <mergeCell ref="B14:C16"/>
    <mergeCell ref="D14:E14"/>
    <mergeCell ref="F14:I14"/>
    <mergeCell ref="J14:S16"/>
    <mergeCell ref="F15:G15"/>
    <mergeCell ref="Q11:S13"/>
    <mergeCell ref="N11:P13"/>
    <mergeCell ref="J17:S17"/>
    <mergeCell ref="J19:S19"/>
    <mergeCell ref="A17:A23"/>
    <mergeCell ref="B17:B19"/>
    <mergeCell ref="C17:C19"/>
    <mergeCell ref="D17:D19"/>
    <mergeCell ref="E17:E19"/>
    <mergeCell ref="B20:B21"/>
    <mergeCell ref="C20:C21"/>
    <mergeCell ref="D20:D21"/>
    <mergeCell ref="E20:E21"/>
    <mergeCell ref="D22:D23"/>
    <mergeCell ref="E22:E23"/>
    <mergeCell ref="B22:B23"/>
    <mergeCell ref="C22:C23"/>
    <mergeCell ref="E2:K2"/>
    <mergeCell ref="E5:K5"/>
    <mergeCell ref="F48:G48"/>
    <mergeCell ref="H48:I48"/>
    <mergeCell ref="F49:G49"/>
    <mergeCell ref="J28:S28"/>
    <mergeCell ref="A57:S57"/>
    <mergeCell ref="A50:A56"/>
    <mergeCell ref="J50:S50"/>
    <mergeCell ref="J54:S54"/>
    <mergeCell ref="J56:S56"/>
    <mergeCell ref="J51:S51"/>
    <mergeCell ref="B53:B54"/>
    <mergeCell ref="D53:D54"/>
    <mergeCell ref="E53:E54"/>
    <mergeCell ref="F53:G54"/>
    <mergeCell ref="H53:I54"/>
    <mergeCell ref="J53:S53"/>
    <mergeCell ref="E4:M4"/>
    <mergeCell ref="A35:S35"/>
    <mergeCell ref="A36:A38"/>
    <mergeCell ref="B36:C38"/>
    <mergeCell ref="J22:S22"/>
    <mergeCell ref="H15:I15"/>
    <mergeCell ref="F16:G16"/>
    <mergeCell ref="H16:I16"/>
    <mergeCell ref="J18:S18"/>
    <mergeCell ref="J20:S20"/>
    <mergeCell ref="J21:S21"/>
    <mergeCell ref="F17:G19"/>
    <mergeCell ref="H17:I19"/>
    <mergeCell ref="F20:G21"/>
    <mergeCell ref="H20:I21"/>
    <mergeCell ref="F22:G23"/>
    <mergeCell ref="H22:I23"/>
    <mergeCell ref="J23:S23"/>
    <mergeCell ref="A47:A49"/>
    <mergeCell ref="B47:C49"/>
    <mergeCell ref="A39:A45"/>
    <mergeCell ref="B44:B45"/>
    <mergeCell ref="C44:C45"/>
    <mergeCell ref="D44:D45"/>
    <mergeCell ref="J47:S49"/>
    <mergeCell ref="J40:S40"/>
    <mergeCell ref="J43:S43"/>
    <mergeCell ref="J45:S45"/>
    <mergeCell ref="B42:B43"/>
    <mergeCell ref="C55:C56"/>
    <mergeCell ref="D55:D56"/>
    <mergeCell ref="E55:E56"/>
    <mergeCell ref="F55:G56"/>
    <mergeCell ref="H55:I56"/>
    <mergeCell ref="J55:S55"/>
    <mergeCell ref="J52:S52"/>
    <mergeCell ref="J36:S38"/>
    <mergeCell ref="F37:G37"/>
    <mergeCell ref="H37:I37"/>
    <mergeCell ref="F38:G38"/>
    <mergeCell ref="H38:I38"/>
    <mergeCell ref="C42:C43"/>
    <mergeCell ref="D42:D43"/>
    <mergeCell ref="E42:E43"/>
    <mergeCell ref="J42:S42"/>
    <mergeCell ref="J30:S30"/>
    <mergeCell ref="J41:S41"/>
    <mergeCell ref="J31:S31"/>
    <mergeCell ref="J39:S39"/>
    <mergeCell ref="A28:A34"/>
    <mergeCell ref="B28:B30"/>
    <mergeCell ref="C28:C30"/>
    <mergeCell ref="D28:D30"/>
    <mergeCell ref="E28:E30"/>
    <mergeCell ref="F28:G30"/>
    <mergeCell ref="H28:I30"/>
    <mergeCell ref="C39:C41"/>
    <mergeCell ref="D39:D41"/>
    <mergeCell ref="E39:E41"/>
    <mergeCell ref="F39:G41"/>
    <mergeCell ref="H39:I41"/>
    <mergeCell ref="B39:B41"/>
    <mergeCell ref="C33:C34"/>
    <mergeCell ref="D33:D34"/>
    <mergeCell ref="E33:E34"/>
    <mergeCell ref="F33:G34"/>
    <mergeCell ref="B72:B74"/>
    <mergeCell ref="C72:C74"/>
    <mergeCell ref="D72:D74"/>
    <mergeCell ref="E72:E74"/>
    <mergeCell ref="F72:G74"/>
    <mergeCell ref="H72:I74"/>
    <mergeCell ref="J74:S74"/>
    <mergeCell ref="J62:S62"/>
    <mergeCell ref="B64:B65"/>
    <mergeCell ref="C64:C65"/>
    <mergeCell ref="J66:S66"/>
    <mergeCell ref="D88:D89"/>
    <mergeCell ref="E88:E89"/>
    <mergeCell ref="F88:G89"/>
    <mergeCell ref="H88:I89"/>
    <mergeCell ref="J88:S88"/>
    <mergeCell ref="J107:S107"/>
    <mergeCell ref="B116:B118"/>
    <mergeCell ref="C116:C118"/>
    <mergeCell ref="D116:D118"/>
    <mergeCell ref="E116:E118"/>
    <mergeCell ref="F116:G118"/>
    <mergeCell ref="H116:I118"/>
    <mergeCell ref="J118:S118"/>
    <mergeCell ref="H108:I109"/>
    <mergeCell ref="J108:S108"/>
    <mergeCell ref="J109:S109"/>
    <mergeCell ref="B110:B111"/>
    <mergeCell ref="C110:C111"/>
    <mergeCell ref="D110:D111"/>
    <mergeCell ref="E110:E111"/>
    <mergeCell ref="F110:G111"/>
    <mergeCell ref="H110:I111"/>
    <mergeCell ref="J110:S110"/>
    <mergeCell ref="J111:S111"/>
    <mergeCell ref="D121:D122"/>
    <mergeCell ref="E121:E122"/>
    <mergeCell ref="F121:G122"/>
    <mergeCell ref="H121:I122"/>
    <mergeCell ref="J157:S159"/>
    <mergeCell ref="F158:G158"/>
    <mergeCell ref="H158:I158"/>
    <mergeCell ref="F159:G159"/>
    <mergeCell ref="B127:B129"/>
    <mergeCell ref="C127:C129"/>
    <mergeCell ref="D127:D129"/>
    <mergeCell ref="E127:E129"/>
    <mergeCell ref="F127:G129"/>
    <mergeCell ref="H127:I129"/>
    <mergeCell ref="J129:S129"/>
    <mergeCell ref="B138:B140"/>
    <mergeCell ref="C138:C140"/>
    <mergeCell ref="D138:D140"/>
    <mergeCell ref="E138:E140"/>
    <mergeCell ref="F138:G140"/>
    <mergeCell ref="H138:I140"/>
    <mergeCell ref="J140:S140"/>
    <mergeCell ref="A134:S134"/>
    <mergeCell ref="A135:A137"/>
    <mergeCell ref="D173:K173"/>
    <mergeCell ref="D174:K174"/>
    <mergeCell ref="B175:R175"/>
    <mergeCell ref="D149:D151"/>
    <mergeCell ref="E149:E151"/>
    <mergeCell ref="F149:G151"/>
    <mergeCell ref="H149:I151"/>
    <mergeCell ref="J151:S151"/>
    <mergeCell ref="B160:B162"/>
    <mergeCell ref="C160:C162"/>
    <mergeCell ref="D160:D162"/>
    <mergeCell ref="E160:E162"/>
    <mergeCell ref="F160:G162"/>
    <mergeCell ref="H160:I162"/>
    <mergeCell ref="J162:S162"/>
    <mergeCell ref="J155:S155"/>
    <mergeCell ref="A156:S156"/>
    <mergeCell ref="A157:A159"/>
    <mergeCell ref="A167:S167"/>
    <mergeCell ref="C169:E169"/>
    <mergeCell ref="J169:R169"/>
    <mergeCell ref="C170:E170"/>
    <mergeCell ref="J170:R170"/>
    <mergeCell ref="A160:A166"/>
    <mergeCell ref="B157:C159"/>
    <mergeCell ref="D157:E157"/>
    <mergeCell ref="F157:I157"/>
    <mergeCell ref="D135:E135"/>
    <mergeCell ref="F135:I135"/>
    <mergeCell ref="J135:S137"/>
    <mergeCell ref="C171:E171"/>
    <mergeCell ref="J171:R171"/>
    <mergeCell ref="D172:L172"/>
    <mergeCell ref="J144:S144"/>
    <mergeCell ref="B141:B142"/>
    <mergeCell ref="C141:C142"/>
    <mergeCell ref="D141:D142"/>
    <mergeCell ref="E141:E142"/>
    <mergeCell ref="F141:G142"/>
    <mergeCell ref="F136:G136"/>
    <mergeCell ref="H136:I136"/>
    <mergeCell ref="F137:G137"/>
    <mergeCell ref="H137:I137"/>
    <mergeCell ref="B135:C137"/>
    <mergeCell ref="J160:S160"/>
    <mergeCell ref="J161:S161"/>
    <mergeCell ref="B163:B164"/>
    <mergeCell ref="C163:C164"/>
  </mergeCells>
  <printOptions horizontalCentered="1"/>
  <pageMargins left="0.19685039370078741" right="0.11811023622047245" top="0.27559055118110237" bottom="0.19685039370078741" header="0.19685039370078741" footer="0.19685039370078741"/>
  <pageSetup scale="24" fitToHeight="0" orientation="landscape" cellComments="asDisplayed" r:id="rId1"/>
  <rowBreaks count="13" manualBreakCount="13">
    <brk id="24" max="16383" man="1"/>
    <brk id="35" max="18" man="1"/>
    <brk id="46" max="16383" man="1"/>
    <brk id="57" max="18" man="1"/>
    <brk id="68" max="16383" man="1"/>
    <brk id="79" max="18" man="1"/>
    <brk id="90" max="16383" man="1"/>
    <brk id="101" max="18" man="1"/>
    <brk id="112" max="16383" man="1"/>
    <brk id="123" max="18" man="1"/>
    <brk id="134" max="18" man="1"/>
    <brk id="145" max="18" man="1"/>
    <brk id="156"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E023 2022</vt:lpstr>
      <vt:lpstr>'E023 2022'!Área_de_impresión</vt:lpstr>
      <vt:lpstr>'E023 2022'!Títulos_a_imprimir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robperez</cp:lastModifiedBy>
  <cp:lastPrinted>2023-02-20T18:54:42Z</cp:lastPrinted>
  <dcterms:created xsi:type="dcterms:W3CDTF">2016-12-09T18:35:27Z</dcterms:created>
  <dcterms:modified xsi:type="dcterms:W3CDTF">2023-02-20T18:54:45Z</dcterms:modified>
</cp:coreProperties>
</file>